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ooks\5th semester\steel structures\lab\TOUQEER\"/>
    </mc:Choice>
  </mc:AlternateContent>
  <bookViews>
    <workbookView xWindow="480" yWindow="360" windowWidth="19815" windowHeight="76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A53" i="1" l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D9" i="1"/>
  <c r="BB9" i="1"/>
  <c r="AI5" i="1"/>
  <c r="AH5" i="1"/>
  <c r="AE41" i="1"/>
  <c r="AE73" i="1"/>
  <c r="AE105" i="1"/>
  <c r="AD130" i="1"/>
  <c r="AG130" i="1" s="1"/>
  <c r="Z19" i="1"/>
  <c r="AA19" i="1" s="1"/>
  <c r="Z35" i="1"/>
  <c r="AA35" i="1" s="1"/>
  <c r="Z44" i="1"/>
  <c r="AA44" i="1" s="1"/>
  <c r="Z52" i="1"/>
  <c r="AA52" i="1" s="1"/>
  <c r="Z60" i="1"/>
  <c r="AA60" i="1" s="1"/>
  <c r="Z68" i="1"/>
  <c r="AA68" i="1" s="1"/>
  <c r="Z76" i="1"/>
  <c r="AA76" i="1" s="1"/>
  <c r="Z83" i="1"/>
  <c r="AA83" i="1" s="1"/>
  <c r="Z88" i="1"/>
  <c r="AA88" i="1" s="1"/>
  <c r="Z99" i="1"/>
  <c r="AA99" i="1" s="1"/>
  <c r="Z104" i="1"/>
  <c r="AA104" i="1" s="1"/>
  <c r="Z115" i="1"/>
  <c r="AA115" i="1" s="1"/>
  <c r="Z120" i="1"/>
  <c r="AA120" i="1" s="1"/>
  <c r="Z131" i="1"/>
  <c r="AA131" i="1" s="1"/>
  <c r="Z9" i="1"/>
  <c r="AA9" i="1" s="1"/>
  <c r="W10" i="1"/>
  <c r="X10" i="1"/>
  <c r="Y10" i="1"/>
  <c r="Z10" i="1" s="1"/>
  <c r="AA10" i="1" s="1"/>
  <c r="AB10" i="1"/>
  <c r="AC10" i="1"/>
  <c r="W11" i="1"/>
  <c r="X11" i="1" s="1"/>
  <c r="Y11" i="1"/>
  <c r="Z11" i="1" s="1"/>
  <c r="AA11" i="1" s="1"/>
  <c r="AB11" i="1"/>
  <c r="AC11" i="1"/>
  <c r="W12" i="1"/>
  <c r="X12" i="1" s="1"/>
  <c r="Y12" i="1"/>
  <c r="Z12" i="1" s="1"/>
  <c r="AA12" i="1" s="1"/>
  <c r="AB12" i="1"/>
  <c r="AC12" i="1"/>
  <c r="W13" i="1"/>
  <c r="X13" i="1" s="1"/>
  <c r="Y13" i="1"/>
  <c r="Z13" i="1" s="1"/>
  <c r="AA13" i="1" s="1"/>
  <c r="AB13" i="1"/>
  <c r="AC13" i="1"/>
  <c r="W14" i="1"/>
  <c r="X14" i="1"/>
  <c r="Y14" i="1"/>
  <c r="Z14" i="1" s="1"/>
  <c r="AA14" i="1" s="1"/>
  <c r="AB14" i="1"/>
  <c r="AC14" i="1"/>
  <c r="W15" i="1"/>
  <c r="X15" i="1" s="1"/>
  <c r="Y15" i="1"/>
  <c r="Z15" i="1" s="1"/>
  <c r="AA15" i="1" s="1"/>
  <c r="AB15" i="1"/>
  <c r="AC15" i="1"/>
  <c r="W16" i="1"/>
  <c r="X16" i="1" s="1"/>
  <c r="Y16" i="1"/>
  <c r="Z16" i="1" s="1"/>
  <c r="AA16" i="1" s="1"/>
  <c r="AB16" i="1"/>
  <c r="AC16" i="1"/>
  <c r="W17" i="1"/>
  <c r="X17" i="1" s="1"/>
  <c r="Y17" i="1"/>
  <c r="Z17" i="1" s="1"/>
  <c r="AA17" i="1" s="1"/>
  <c r="AB17" i="1"/>
  <c r="AC17" i="1"/>
  <c r="W18" i="1"/>
  <c r="X18" i="1"/>
  <c r="Y18" i="1"/>
  <c r="Z18" i="1" s="1"/>
  <c r="AA18" i="1" s="1"/>
  <c r="AB18" i="1"/>
  <c r="AC18" i="1"/>
  <c r="W19" i="1"/>
  <c r="X19" i="1" s="1"/>
  <c r="Y19" i="1"/>
  <c r="AB19" i="1"/>
  <c r="AC19" i="1"/>
  <c r="W20" i="1"/>
  <c r="X20" i="1" s="1"/>
  <c r="Y20" i="1"/>
  <c r="Z20" i="1" s="1"/>
  <c r="AA20" i="1" s="1"/>
  <c r="AB20" i="1"/>
  <c r="AC20" i="1"/>
  <c r="W21" i="1"/>
  <c r="X21" i="1" s="1"/>
  <c r="Y21" i="1"/>
  <c r="Z21" i="1" s="1"/>
  <c r="AA21" i="1" s="1"/>
  <c r="AB21" i="1"/>
  <c r="AC21" i="1"/>
  <c r="W22" i="1"/>
  <c r="X22" i="1" s="1"/>
  <c r="Y22" i="1"/>
  <c r="Z22" i="1" s="1"/>
  <c r="AA22" i="1" s="1"/>
  <c r="AB22" i="1"/>
  <c r="AC22" i="1"/>
  <c r="W23" i="1"/>
  <c r="X23" i="1" s="1"/>
  <c r="Y23" i="1"/>
  <c r="Z23" i="1" s="1"/>
  <c r="AA23" i="1" s="1"/>
  <c r="AB23" i="1"/>
  <c r="AC23" i="1"/>
  <c r="W24" i="1"/>
  <c r="X24" i="1" s="1"/>
  <c r="Y24" i="1"/>
  <c r="Z24" i="1" s="1"/>
  <c r="AA24" i="1" s="1"/>
  <c r="AB24" i="1"/>
  <c r="AC24" i="1"/>
  <c r="W25" i="1"/>
  <c r="X25" i="1" s="1"/>
  <c r="Y25" i="1"/>
  <c r="Z25" i="1" s="1"/>
  <c r="AA25" i="1" s="1"/>
  <c r="AB25" i="1"/>
  <c r="AC25" i="1"/>
  <c r="W26" i="1"/>
  <c r="X26" i="1" s="1"/>
  <c r="Y26" i="1"/>
  <c r="Z26" i="1" s="1"/>
  <c r="AA26" i="1" s="1"/>
  <c r="AB26" i="1"/>
  <c r="AC26" i="1"/>
  <c r="W27" i="1"/>
  <c r="X27" i="1" s="1"/>
  <c r="Y27" i="1"/>
  <c r="Z27" i="1" s="1"/>
  <c r="AA27" i="1" s="1"/>
  <c r="AB27" i="1"/>
  <c r="AC27" i="1"/>
  <c r="W28" i="1"/>
  <c r="X28" i="1" s="1"/>
  <c r="Y28" i="1"/>
  <c r="Z28" i="1" s="1"/>
  <c r="AA28" i="1" s="1"/>
  <c r="AB28" i="1"/>
  <c r="AC28" i="1"/>
  <c r="W29" i="1"/>
  <c r="X29" i="1" s="1"/>
  <c r="Y29" i="1"/>
  <c r="Z29" i="1" s="1"/>
  <c r="AA29" i="1" s="1"/>
  <c r="AB29" i="1"/>
  <c r="AI29" i="1" s="1"/>
  <c r="AC29" i="1"/>
  <c r="W30" i="1"/>
  <c r="X30" i="1"/>
  <c r="Y30" i="1"/>
  <c r="Z30" i="1" s="1"/>
  <c r="AA30" i="1" s="1"/>
  <c r="AB30" i="1"/>
  <c r="AC30" i="1"/>
  <c r="W31" i="1"/>
  <c r="X31" i="1" s="1"/>
  <c r="Y31" i="1"/>
  <c r="Z31" i="1" s="1"/>
  <c r="AA31" i="1" s="1"/>
  <c r="AB31" i="1"/>
  <c r="AC31" i="1"/>
  <c r="W32" i="1"/>
  <c r="X32" i="1" s="1"/>
  <c r="Y32" i="1"/>
  <c r="Z32" i="1" s="1"/>
  <c r="AA32" i="1" s="1"/>
  <c r="AB32" i="1"/>
  <c r="AC32" i="1"/>
  <c r="W33" i="1"/>
  <c r="X33" i="1" s="1"/>
  <c r="Y33" i="1"/>
  <c r="Z33" i="1" s="1"/>
  <c r="AA33" i="1" s="1"/>
  <c r="AB33" i="1"/>
  <c r="AE33" i="1" s="1"/>
  <c r="AC33" i="1"/>
  <c r="W34" i="1"/>
  <c r="X34" i="1"/>
  <c r="Y34" i="1"/>
  <c r="Z34" i="1" s="1"/>
  <c r="AA34" i="1" s="1"/>
  <c r="AB34" i="1"/>
  <c r="AD34" i="1" s="1"/>
  <c r="AG34" i="1" s="1"/>
  <c r="AC34" i="1"/>
  <c r="W35" i="1"/>
  <c r="X35" i="1" s="1"/>
  <c r="Y35" i="1"/>
  <c r="AB35" i="1"/>
  <c r="AC35" i="1"/>
  <c r="W36" i="1"/>
  <c r="X36" i="1" s="1"/>
  <c r="Y36" i="1"/>
  <c r="Z36" i="1" s="1"/>
  <c r="AA36" i="1" s="1"/>
  <c r="AB36" i="1"/>
  <c r="AC36" i="1"/>
  <c r="W37" i="1"/>
  <c r="X37" i="1" s="1"/>
  <c r="Y37" i="1"/>
  <c r="Z37" i="1" s="1"/>
  <c r="AA37" i="1" s="1"/>
  <c r="AB37" i="1"/>
  <c r="AC37" i="1"/>
  <c r="W38" i="1"/>
  <c r="X38" i="1" s="1"/>
  <c r="Y38" i="1"/>
  <c r="Z38" i="1" s="1"/>
  <c r="AA38" i="1" s="1"/>
  <c r="AB38" i="1"/>
  <c r="AC38" i="1"/>
  <c r="W39" i="1"/>
  <c r="X39" i="1" s="1"/>
  <c r="Y39" i="1"/>
  <c r="Z39" i="1" s="1"/>
  <c r="AA39" i="1" s="1"/>
  <c r="AB39" i="1"/>
  <c r="AC39" i="1"/>
  <c r="W40" i="1"/>
  <c r="X40" i="1" s="1"/>
  <c r="Y40" i="1"/>
  <c r="Z40" i="1" s="1"/>
  <c r="AA40" i="1" s="1"/>
  <c r="AB40" i="1"/>
  <c r="AC40" i="1"/>
  <c r="W41" i="1"/>
  <c r="X41" i="1" s="1"/>
  <c r="Y41" i="1"/>
  <c r="Z41" i="1" s="1"/>
  <c r="AA41" i="1" s="1"/>
  <c r="AB41" i="1"/>
  <c r="AC41" i="1"/>
  <c r="W42" i="1"/>
  <c r="X42" i="1" s="1"/>
  <c r="Y42" i="1"/>
  <c r="Z42" i="1" s="1"/>
  <c r="AA42" i="1" s="1"/>
  <c r="AB42" i="1"/>
  <c r="AC42" i="1"/>
  <c r="W43" i="1"/>
  <c r="X43" i="1" s="1"/>
  <c r="Y43" i="1"/>
  <c r="Z43" i="1" s="1"/>
  <c r="AA43" i="1" s="1"/>
  <c r="AB43" i="1"/>
  <c r="AC43" i="1"/>
  <c r="W44" i="1"/>
  <c r="X44" i="1" s="1"/>
  <c r="Y44" i="1"/>
  <c r="AB44" i="1"/>
  <c r="AC44" i="1"/>
  <c r="W45" i="1"/>
  <c r="X45" i="1" s="1"/>
  <c r="Y45" i="1"/>
  <c r="Z45" i="1" s="1"/>
  <c r="AA45" i="1" s="1"/>
  <c r="AB45" i="1"/>
  <c r="AC45" i="1"/>
  <c r="W46" i="1"/>
  <c r="X46" i="1"/>
  <c r="Y46" i="1"/>
  <c r="Z46" i="1" s="1"/>
  <c r="AA46" i="1" s="1"/>
  <c r="AB46" i="1"/>
  <c r="AC46" i="1"/>
  <c r="W47" i="1"/>
  <c r="X47" i="1" s="1"/>
  <c r="Y47" i="1"/>
  <c r="Z47" i="1" s="1"/>
  <c r="AA47" i="1" s="1"/>
  <c r="AB47" i="1"/>
  <c r="AC47" i="1"/>
  <c r="W48" i="1"/>
  <c r="X48" i="1" s="1"/>
  <c r="Y48" i="1"/>
  <c r="Z48" i="1" s="1"/>
  <c r="AA48" i="1" s="1"/>
  <c r="AB48" i="1"/>
  <c r="AC48" i="1"/>
  <c r="W49" i="1"/>
  <c r="X49" i="1" s="1"/>
  <c r="Y49" i="1"/>
  <c r="Z49" i="1" s="1"/>
  <c r="AA49" i="1" s="1"/>
  <c r="AB49" i="1"/>
  <c r="AC49" i="1"/>
  <c r="W50" i="1"/>
  <c r="X50" i="1"/>
  <c r="Y50" i="1"/>
  <c r="Z50" i="1" s="1"/>
  <c r="AA50" i="1" s="1"/>
  <c r="AB50" i="1"/>
  <c r="AC50" i="1"/>
  <c r="W51" i="1"/>
  <c r="X51" i="1" s="1"/>
  <c r="Y51" i="1"/>
  <c r="Z51" i="1" s="1"/>
  <c r="AA51" i="1" s="1"/>
  <c r="AB51" i="1"/>
  <c r="AC51" i="1"/>
  <c r="W52" i="1"/>
  <c r="X52" i="1" s="1"/>
  <c r="Y52" i="1"/>
  <c r="AB52" i="1"/>
  <c r="AC52" i="1"/>
  <c r="W53" i="1"/>
  <c r="X53" i="1" s="1"/>
  <c r="Y53" i="1"/>
  <c r="Z53" i="1" s="1"/>
  <c r="AB53" i="1"/>
  <c r="AC53" i="1"/>
  <c r="W54" i="1"/>
  <c r="X54" i="1" s="1"/>
  <c r="Y54" i="1"/>
  <c r="Z54" i="1" s="1"/>
  <c r="AA54" i="1" s="1"/>
  <c r="AB54" i="1"/>
  <c r="AC54" i="1"/>
  <c r="W55" i="1"/>
  <c r="X55" i="1" s="1"/>
  <c r="Y55" i="1"/>
  <c r="Z55" i="1" s="1"/>
  <c r="AA55" i="1" s="1"/>
  <c r="AB55" i="1"/>
  <c r="AC55" i="1"/>
  <c r="W56" i="1"/>
  <c r="X56" i="1" s="1"/>
  <c r="Y56" i="1"/>
  <c r="Z56" i="1" s="1"/>
  <c r="AA56" i="1" s="1"/>
  <c r="AB56" i="1"/>
  <c r="AC56" i="1"/>
  <c r="W57" i="1"/>
  <c r="X57" i="1" s="1"/>
  <c r="Y57" i="1"/>
  <c r="Z57" i="1" s="1"/>
  <c r="AA57" i="1" s="1"/>
  <c r="AB57" i="1"/>
  <c r="AC57" i="1"/>
  <c r="W58" i="1"/>
  <c r="X58" i="1" s="1"/>
  <c r="Y58" i="1"/>
  <c r="Z58" i="1" s="1"/>
  <c r="AA58" i="1" s="1"/>
  <c r="AB58" i="1"/>
  <c r="AD58" i="1" s="1"/>
  <c r="AG58" i="1" s="1"/>
  <c r="AC58" i="1"/>
  <c r="W59" i="1"/>
  <c r="X59" i="1" s="1"/>
  <c r="Y59" i="1"/>
  <c r="Z59" i="1" s="1"/>
  <c r="AA59" i="1" s="1"/>
  <c r="AB59" i="1"/>
  <c r="AC59" i="1"/>
  <c r="W60" i="1"/>
  <c r="X60" i="1" s="1"/>
  <c r="Y60" i="1"/>
  <c r="AB60" i="1"/>
  <c r="AC60" i="1"/>
  <c r="W61" i="1"/>
  <c r="X61" i="1" s="1"/>
  <c r="Y61" i="1"/>
  <c r="Z61" i="1" s="1"/>
  <c r="AA61" i="1" s="1"/>
  <c r="AB61" i="1"/>
  <c r="AI61" i="1" s="1"/>
  <c r="AC61" i="1"/>
  <c r="W62" i="1"/>
  <c r="X62" i="1"/>
  <c r="Y62" i="1"/>
  <c r="Z62" i="1" s="1"/>
  <c r="AA62" i="1" s="1"/>
  <c r="AB62" i="1"/>
  <c r="AC62" i="1"/>
  <c r="W63" i="1"/>
  <c r="X63" i="1" s="1"/>
  <c r="Y63" i="1"/>
  <c r="Z63" i="1" s="1"/>
  <c r="AA63" i="1" s="1"/>
  <c r="AB63" i="1"/>
  <c r="AC63" i="1"/>
  <c r="W64" i="1"/>
  <c r="X64" i="1" s="1"/>
  <c r="Y64" i="1"/>
  <c r="Z64" i="1" s="1"/>
  <c r="AA64" i="1" s="1"/>
  <c r="AB64" i="1"/>
  <c r="AC64" i="1"/>
  <c r="W65" i="1"/>
  <c r="X65" i="1" s="1"/>
  <c r="Y65" i="1"/>
  <c r="Z65" i="1" s="1"/>
  <c r="AA65" i="1" s="1"/>
  <c r="AB65" i="1"/>
  <c r="AE65" i="1" s="1"/>
  <c r="AC65" i="1"/>
  <c r="W66" i="1"/>
  <c r="X66" i="1"/>
  <c r="Y66" i="1"/>
  <c r="Z66" i="1" s="1"/>
  <c r="AA66" i="1" s="1"/>
  <c r="AB66" i="1"/>
  <c r="AD66" i="1" s="1"/>
  <c r="AG66" i="1" s="1"/>
  <c r="AC66" i="1"/>
  <c r="W67" i="1"/>
  <c r="X67" i="1" s="1"/>
  <c r="Y67" i="1"/>
  <c r="Z67" i="1" s="1"/>
  <c r="AA67" i="1" s="1"/>
  <c r="AB67" i="1"/>
  <c r="AC67" i="1"/>
  <c r="W68" i="1"/>
  <c r="X68" i="1" s="1"/>
  <c r="Y68" i="1"/>
  <c r="AB68" i="1"/>
  <c r="AC68" i="1"/>
  <c r="W69" i="1"/>
  <c r="X69" i="1" s="1"/>
  <c r="Y69" i="1"/>
  <c r="Z69" i="1" s="1"/>
  <c r="AA69" i="1" s="1"/>
  <c r="AB69" i="1"/>
  <c r="AC69" i="1"/>
  <c r="W70" i="1"/>
  <c r="X70" i="1" s="1"/>
  <c r="Y70" i="1"/>
  <c r="Z70" i="1" s="1"/>
  <c r="AA70" i="1" s="1"/>
  <c r="AB70" i="1"/>
  <c r="AC70" i="1"/>
  <c r="W71" i="1"/>
  <c r="X71" i="1" s="1"/>
  <c r="Y71" i="1"/>
  <c r="Z71" i="1" s="1"/>
  <c r="AA71" i="1" s="1"/>
  <c r="AB71" i="1"/>
  <c r="AC71" i="1"/>
  <c r="W72" i="1"/>
  <c r="X72" i="1" s="1"/>
  <c r="Y72" i="1"/>
  <c r="Z72" i="1" s="1"/>
  <c r="AA72" i="1" s="1"/>
  <c r="AB72" i="1"/>
  <c r="AC72" i="1"/>
  <c r="W73" i="1"/>
  <c r="X73" i="1" s="1"/>
  <c r="Y73" i="1"/>
  <c r="Z73" i="1" s="1"/>
  <c r="AA73" i="1" s="1"/>
  <c r="AB73" i="1"/>
  <c r="AC73" i="1"/>
  <c r="W74" i="1"/>
  <c r="X74" i="1" s="1"/>
  <c r="Y74" i="1"/>
  <c r="Z74" i="1" s="1"/>
  <c r="AA74" i="1" s="1"/>
  <c r="AB74" i="1"/>
  <c r="AC74" i="1"/>
  <c r="W75" i="1"/>
  <c r="X75" i="1" s="1"/>
  <c r="Y75" i="1"/>
  <c r="Z75" i="1" s="1"/>
  <c r="AA75" i="1" s="1"/>
  <c r="AB75" i="1"/>
  <c r="AC75" i="1"/>
  <c r="W76" i="1"/>
  <c r="X76" i="1" s="1"/>
  <c r="Y76" i="1"/>
  <c r="AB76" i="1"/>
  <c r="AC76" i="1"/>
  <c r="W77" i="1"/>
  <c r="X77" i="1" s="1"/>
  <c r="Y77" i="1"/>
  <c r="Z77" i="1" s="1"/>
  <c r="AA77" i="1" s="1"/>
  <c r="AB77" i="1"/>
  <c r="AI77" i="1" s="1"/>
  <c r="AC77" i="1"/>
  <c r="W78" i="1"/>
  <c r="X78" i="1"/>
  <c r="Y78" i="1"/>
  <c r="Z78" i="1" s="1"/>
  <c r="AA78" i="1" s="1"/>
  <c r="AB78" i="1"/>
  <c r="AC78" i="1"/>
  <c r="W79" i="1"/>
  <c r="X79" i="1" s="1"/>
  <c r="Y79" i="1"/>
  <c r="Z79" i="1" s="1"/>
  <c r="AA79" i="1" s="1"/>
  <c r="AB79" i="1"/>
  <c r="AC79" i="1"/>
  <c r="W80" i="1"/>
  <c r="X80" i="1" s="1"/>
  <c r="Y80" i="1"/>
  <c r="Z80" i="1" s="1"/>
  <c r="AA80" i="1" s="1"/>
  <c r="AB80" i="1"/>
  <c r="AC80" i="1"/>
  <c r="W81" i="1"/>
  <c r="X81" i="1" s="1"/>
  <c r="Y81" i="1"/>
  <c r="Z81" i="1" s="1"/>
  <c r="AA81" i="1" s="1"/>
  <c r="AB81" i="1"/>
  <c r="AC81" i="1"/>
  <c r="W82" i="1"/>
  <c r="X82" i="1"/>
  <c r="Y82" i="1"/>
  <c r="Z82" i="1" s="1"/>
  <c r="AA82" i="1" s="1"/>
  <c r="AB82" i="1"/>
  <c r="AC82" i="1"/>
  <c r="W83" i="1"/>
  <c r="X83" i="1" s="1"/>
  <c r="Y83" i="1"/>
  <c r="AB83" i="1"/>
  <c r="AC83" i="1"/>
  <c r="W84" i="1"/>
  <c r="X84" i="1" s="1"/>
  <c r="Y84" i="1"/>
  <c r="Z84" i="1" s="1"/>
  <c r="AA84" i="1" s="1"/>
  <c r="AB84" i="1"/>
  <c r="AC84" i="1"/>
  <c r="W85" i="1"/>
  <c r="X85" i="1" s="1"/>
  <c r="Y85" i="1"/>
  <c r="Z85" i="1" s="1"/>
  <c r="AA85" i="1" s="1"/>
  <c r="AB85" i="1"/>
  <c r="AC85" i="1"/>
  <c r="W86" i="1"/>
  <c r="X86" i="1" s="1"/>
  <c r="Y86" i="1"/>
  <c r="Z86" i="1" s="1"/>
  <c r="AA86" i="1" s="1"/>
  <c r="AB86" i="1"/>
  <c r="AC86" i="1"/>
  <c r="W87" i="1"/>
  <c r="X87" i="1" s="1"/>
  <c r="Y87" i="1"/>
  <c r="Z87" i="1" s="1"/>
  <c r="AA87" i="1" s="1"/>
  <c r="AB87" i="1"/>
  <c r="AC87" i="1"/>
  <c r="W88" i="1"/>
  <c r="X88" i="1" s="1"/>
  <c r="Y88" i="1"/>
  <c r="AB88" i="1"/>
  <c r="AC88" i="1"/>
  <c r="W89" i="1"/>
  <c r="X89" i="1" s="1"/>
  <c r="Y89" i="1"/>
  <c r="Z89" i="1" s="1"/>
  <c r="AA89" i="1" s="1"/>
  <c r="AB89" i="1"/>
  <c r="AC89" i="1"/>
  <c r="W90" i="1"/>
  <c r="X90" i="1" s="1"/>
  <c r="Y90" i="1"/>
  <c r="Z90" i="1" s="1"/>
  <c r="AA90" i="1" s="1"/>
  <c r="AB90" i="1"/>
  <c r="AC90" i="1"/>
  <c r="W91" i="1"/>
  <c r="X91" i="1" s="1"/>
  <c r="Y91" i="1"/>
  <c r="Z91" i="1" s="1"/>
  <c r="AA91" i="1" s="1"/>
  <c r="AB91" i="1"/>
  <c r="AC91" i="1"/>
  <c r="W92" i="1"/>
  <c r="X92" i="1" s="1"/>
  <c r="Y92" i="1"/>
  <c r="Z92" i="1" s="1"/>
  <c r="AA92" i="1" s="1"/>
  <c r="AB92" i="1"/>
  <c r="AC92" i="1"/>
  <c r="W93" i="1"/>
  <c r="X93" i="1" s="1"/>
  <c r="Y93" i="1"/>
  <c r="Z93" i="1" s="1"/>
  <c r="AA93" i="1" s="1"/>
  <c r="AB93" i="1"/>
  <c r="AC93" i="1"/>
  <c r="W94" i="1"/>
  <c r="X94" i="1"/>
  <c r="Y94" i="1"/>
  <c r="Z94" i="1" s="1"/>
  <c r="AA94" i="1" s="1"/>
  <c r="AB94" i="1"/>
  <c r="AC94" i="1"/>
  <c r="W95" i="1"/>
  <c r="X95" i="1" s="1"/>
  <c r="Y95" i="1"/>
  <c r="Z95" i="1" s="1"/>
  <c r="AA95" i="1" s="1"/>
  <c r="AB95" i="1"/>
  <c r="AC95" i="1"/>
  <c r="W96" i="1"/>
  <c r="X96" i="1" s="1"/>
  <c r="Y96" i="1"/>
  <c r="Z96" i="1" s="1"/>
  <c r="AA96" i="1" s="1"/>
  <c r="AB96" i="1"/>
  <c r="AC96" i="1"/>
  <c r="W97" i="1"/>
  <c r="X97" i="1" s="1"/>
  <c r="Y97" i="1"/>
  <c r="Z97" i="1" s="1"/>
  <c r="AA97" i="1" s="1"/>
  <c r="AB97" i="1"/>
  <c r="AE97" i="1" s="1"/>
  <c r="AC97" i="1"/>
  <c r="W98" i="1"/>
  <c r="X98" i="1"/>
  <c r="Y98" i="1"/>
  <c r="Z98" i="1" s="1"/>
  <c r="AA98" i="1" s="1"/>
  <c r="AB98" i="1"/>
  <c r="AD98" i="1" s="1"/>
  <c r="AG98" i="1" s="1"/>
  <c r="AC98" i="1"/>
  <c r="W99" i="1"/>
  <c r="X99" i="1" s="1"/>
  <c r="Y99" i="1"/>
  <c r="AB99" i="1"/>
  <c r="AC99" i="1"/>
  <c r="W100" i="1"/>
  <c r="X100" i="1" s="1"/>
  <c r="Y100" i="1"/>
  <c r="Z100" i="1" s="1"/>
  <c r="AA100" i="1" s="1"/>
  <c r="AB100" i="1"/>
  <c r="AC100" i="1"/>
  <c r="W101" i="1"/>
  <c r="X101" i="1" s="1"/>
  <c r="Y101" i="1"/>
  <c r="Z101" i="1" s="1"/>
  <c r="AA101" i="1" s="1"/>
  <c r="AB101" i="1"/>
  <c r="AC101" i="1"/>
  <c r="W102" i="1"/>
  <c r="X102" i="1" s="1"/>
  <c r="Y102" i="1"/>
  <c r="Z102" i="1" s="1"/>
  <c r="AA102" i="1" s="1"/>
  <c r="AB102" i="1"/>
  <c r="AC102" i="1"/>
  <c r="W103" i="1"/>
  <c r="X103" i="1" s="1"/>
  <c r="Y103" i="1"/>
  <c r="Z103" i="1" s="1"/>
  <c r="AA103" i="1" s="1"/>
  <c r="AB103" i="1"/>
  <c r="AC103" i="1"/>
  <c r="W104" i="1"/>
  <c r="X104" i="1" s="1"/>
  <c r="Y104" i="1"/>
  <c r="AB104" i="1"/>
  <c r="AC104" i="1"/>
  <c r="W105" i="1"/>
  <c r="X105" i="1" s="1"/>
  <c r="Y105" i="1"/>
  <c r="Z105" i="1" s="1"/>
  <c r="AA105" i="1" s="1"/>
  <c r="AB105" i="1"/>
  <c r="AC105" i="1"/>
  <c r="W106" i="1"/>
  <c r="X106" i="1" s="1"/>
  <c r="Y106" i="1"/>
  <c r="Z106" i="1" s="1"/>
  <c r="AA106" i="1" s="1"/>
  <c r="AB106" i="1"/>
  <c r="AD106" i="1" s="1"/>
  <c r="AG106" i="1" s="1"/>
  <c r="AC106" i="1"/>
  <c r="W107" i="1"/>
  <c r="X107" i="1" s="1"/>
  <c r="Y107" i="1"/>
  <c r="Z107" i="1" s="1"/>
  <c r="AA107" i="1" s="1"/>
  <c r="AB107" i="1"/>
  <c r="AC107" i="1"/>
  <c r="W108" i="1"/>
  <c r="X108" i="1" s="1"/>
  <c r="Y108" i="1"/>
  <c r="Z108" i="1" s="1"/>
  <c r="AA108" i="1" s="1"/>
  <c r="AB108" i="1"/>
  <c r="AC108" i="1"/>
  <c r="W109" i="1"/>
  <c r="X109" i="1" s="1"/>
  <c r="Y109" i="1"/>
  <c r="Z109" i="1" s="1"/>
  <c r="AA109" i="1" s="1"/>
  <c r="AB109" i="1"/>
  <c r="AC109" i="1"/>
  <c r="W110" i="1"/>
  <c r="X110" i="1"/>
  <c r="Y110" i="1"/>
  <c r="Z110" i="1" s="1"/>
  <c r="AA110" i="1" s="1"/>
  <c r="AB110" i="1"/>
  <c r="AC110" i="1"/>
  <c r="W111" i="1"/>
  <c r="X111" i="1" s="1"/>
  <c r="Y111" i="1"/>
  <c r="Z111" i="1" s="1"/>
  <c r="AA111" i="1" s="1"/>
  <c r="AB111" i="1"/>
  <c r="AC111" i="1"/>
  <c r="W112" i="1"/>
  <c r="X112" i="1" s="1"/>
  <c r="Y112" i="1"/>
  <c r="Z112" i="1" s="1"/>
  <c r="AA112" i="1" s="1"/>
  <c r="AB112" i="1"/>
  <c r="AC112" i="1"/>
  <c r="W113" i="1"/>
  <c r="X113" i="1" s="1"/>
  <c r="Y113" i="1"/>
  <c r="Z113" i="1" s="1"/>
  <c r="AA113" i="1" s="1"/>
  <c r="AB113" i="1"/>
  <c r="AC113" i="1"/>
  <c r="W114" i="1"/>
  <c r="X114" i="1"/>
  <c r="Y114" i="1"/>
  <c r="Z114" i="1" s="1"/>
  <c r="AA114" i="1" s="1"/>
  <c r="AB114" i="1"/>
  <c r="AC114" i="1"/>
  <c r="W115" i="1"/>
  <c r="X115" i="1" s="1"/>
  <c r="Y115" i="1"/>
  <c r="AB115" i="1"/>
  <c r="AC115" i="1"/>
  <c r="W116" i="1"/>
  <c r="X116" i="1" s="1"/>
  <c r="Y116" i="1"/>
  <c r="Z116" i="1" s="1"/>
  <c r="AA116" i="1" s="1"/>
  <c r="AB116" i="1"/>
  <c r="AC116" i="1"/>
  <c r="W117" i="1"/>
  <c r="X117" i="1" s="1"/>
  <c r="Y117" i="1"/>
  <c r="Z117" i="1" s="1"/>
  <c r="AA117" i="1" s="1"/>
  <c r="AB117" i="1"/>
  <c r="AC117" i="1"/>
  <c r="W118" i="1"/>
  <c r="X118" i="1" s="1"/>
  <c r="Y118" i="1"/>
  <c r="Z118" i="1" s="1"/>
  <c r="AA118" i="1" s="1"/>
  <c r="AB118" i="1"/>
  <c r="AC118" i="1"/>
  <c r="W119" i="1"/>
  <c r="X119" i="1" s="1"/>
  <c r="Y119" i="1"/>
  <c r="Z119" i="1" s="1"/>
  <c r="AA119" i="1" s="1"/>
  <c r="AB119" i="1"/>
  <c r="AC119" i="1"/>
  <c r="W120" i="1"/>
  <c r="X120" i="1" s="1"/>
  <c r="Y120" i="1"/>
  <c r="AB120" i="1"/>
  <c r="AC120" i="1"/>
  <c r="W121" i="1"/>
  <c r="X121" i="1" s="1"/>
  <c r="Y121" i="1"/>
  <c r="Z121" i="1" s="1"/>
  <c r="AA121" i="1" s="1"/>
  <c r="AB121" i="1"/>
  <c r="AC121" i="1"/>
  <c r="W122" i="1"/>
  <c r="X122" i="1" s="1"/>
  <c r="Y122" i="1"/>
  <c r="Z122" i="1" s="1"/>
  <c r="AA122" i="1" s="1"/>
  <c r="AB122" i="1"/>
  <c r="AC122" i="1"/>
  <c r="W123" i="1"/>
  <c r="X123" i="1" s="1"/>
  <c r="Y123" i="1"/>
  <c r="Z123" i="1" s="1"/>
  <c r="AA123" i="1" s="1"/>
  <c r="AB123" i="1"/>
  <c r="AC123" i="1"/>
  <c r="W124" i="1"/>
  <c r="X124" i="1" s="1"/>
  <c r="Y124" i="1"/>
  <c r="Z124" i="1" s="1"/>
  <c r="AA124" i="1" s="1"/>
  <c r="AB124" i="1"/>
  <c r="AC124" i="1"/>
  <c r="W125" i="1"/>
  <c r="X125" i="1" s="1"/>
  <c r="Y125" i="1"/>
  <c r="Z125" i="1" s="1"/>
  <c r="AA125" i="1" s="1"/>
  <c r="AB125" i="1"/>
  <c r="AC125" i="1"/>
  <c r="W126" i="1"/>
  <c r="X126" i="1"/>
  <c r="Y126" i="1"/>
  <c r="Z126" i="1" s="1"/>
  <c r="AA126" i="1" s="1"/>
  <c r="AB126" i="1"/>
  <c r="AD126" i="1" s="1"/>
  <c r="AG126" i="1" s="1"/>
  <c r="AL126" i="1" s="1"/>
  <c r="AC126" i="1"/>
  <c r="W127" i="1"/>
  <c r="X127" i="1" s="1"/>
  <c r="Y127" i="1"/>
  <c r="Z127" i="1" s="1"/>
  <c r="AA127" i="1" s="1"/>
  <c r="AB127" i="1"/>
  <c r="AC127" i="1"/>
  <c r="W128" i="1"/>
  <c r="X128" i="1" s="1"/>
  <c r="Y128" i="1"/>
  <c r="Z128" i="1" s="1"/>
  <c r="AA128" i="1" s="1"/>
  <c r="AB128" i="1"/>
  <c r="AC128" i="1"/>
  <c r="W129" i="1"/>
  <c r="X129" i="1" s="1"/>
  <c r="Y129" i="1"/>
  <c r="Z129" i="1" s="1"/>
  <c r="AA129" i="1" s="1"/>
  <c r="AB129" i="1"/>
  <c r="AE129" i="1" s="1"/>
  <c r="AC129" i="1"/>
  <c r="W130" i="1"/>
  <c r="X130" i="1"/>
  <c r="Y130" i="1"/>
  <c r="Z130" i="1" s="1"/>
  <c r="AA130" i="1" s="1"/>
  <c r="AB130" i="1"/>
  <c r="AC130" i="1"/>
  <c r="W131" i="1"/>
  <c r="X131" i="1" s="1"/>
  <c r="Y131" i="1"/>
  <c r="AB131" i="1"/>
  <c r="AC131" i="1"/>
  <c r="W132" i="1"/>
  <c r="X132" i="1" s="1"/>
  <c r="Y132" i="1"/>
  <c r="Z132" i="1" s="1"/>
  <c r="AA132" i="1" s="1"/>
  <c r="AB132" i="1"/>
  <c r="AC132" i="1"/>
  <c r="W133" i="1"/>
  <c r="X133" i="1" s="1"/>
  <c r="Y133" i="1"/>
  <c r="Z133" i="1" s="1"/>
  <c r="AA133" i="1" s="1"/>
  <c r="AB133" i="1"/>
  <c r="AC133" i="1"/>
  <c r="W134" i="1"/>
  <c r="X134" i="1" s="1"/>
  <c r="Y134" i="1"/>
  <c r="Z134" i="1" s="1"/>
  <c r="AA134" i="1" s="1"/>
  <c r="AB134" i="1"/>
  <c r="AC134" i="1"/>
  <c r="W135" i="1"/>
  <c r="X135" i="1" s="1"/>
  <c r="Y135" i="1"/>
  <c r="Z135" i="1" s="1"/>
  <c r="AA135" i="1" s="1"/>
  <c r="AB135" i="1"/>
  <c r="AC135" i="1"/>
  <c r="AC9" i="1"/>
  <c r="AB9" i="1"/>
  <c r="Y9" i="1"/>
  <c r="X9" i="1"/>
  <c r="W9" i="1"/>
  <c r="AH98" i="1" l="1"/>
  <c r="AL98" i="1"/>
  <c r="AH34" i="1"/>
  <c r="AL34" i="1"/>
  <c r="AH66" i="1"/>
  <c r="AL66" i="1"/>
  <c r="AE125" i="1"/>
  <c r="AD125" i="1"/>
  <c r="AG125" i="1" s="1"/>
  <c r="AI123" i="1"/>
  <c r="AE123" i="1"/>
  <c r="AD123" i="1"/>
  <c r="AG123" i="1" s="1"/>
  <c r="AD109" i="1"/>
  <c r="AG109" i="1" s="1"/>
  <c r="AE109" i="1"/>
  <c r="AD107" i="1"/>
  <c r="AG107" i="1" s="1"/>
  <c r="AI107" i="1"/>
  <c r="AE107" i="1"/>
  <c r="AD92" i="1"/>
  <c r="AG92" i="1" s="1"/>
  <c r="AI92" i="1"/>
  <c r="AE92" i="1"/>
  <c r="AD75" i="1"/>
  <c r="AG75" i="1" s="1"/>
  <c r="AI75" i="1"/>
  <c r="AE75" i="1"/>
  <c r="AD60" i="1"/>
  <c r="AG60" i="1" s="1"/>
  <c r="AI60" i="1"/>
  <c r="AE60" i="1"/>
  <c r="AD44" i="1"/>
  <c r="AG44" i="1" s="1"/>
  <c r="AI44" i="1"/>
  <c r="AE44" i="1"/>
  <c r="AI42" i="1"/>
  <c r="AE42" i="1"/>
  <c r="AD28" i="1"/>
  <c r="AG28" i="1" s="1"/>
  <c r="AI28" i="1"/>
  <c r="AE28" i="1"/>
  <c r="AI26" i="1"/>
  <c r="AE26" i="1"/>
  <c r="AD13" i="1"/>
  <c r="AG13" i="1" s="1"/>
  <c r="AE13" i="1"/>
  <c r="AD12" i="1"/>
  <c r="AG12" i="1" s="1"/>
  <c r="AI12" i="1"/>
  <c r="AE12" i="1"/>
  <c r="AD11" i="1"/>
  <c r="AG11" i="1" s="1"/>
  <c r="AI11" i="1"/>
  <c r="AE11" i="1"/>
  <c r="AI10" i="1"/>
  <c r="AE10" i="1"/>
  <c r="AD42" i="1"/>
  <c r="AG42" i="1" s="1"/>
  <c r="AI135" i="1"/>
  <c r="AE135" i="1"/>
  <c r="AD135" i="1"/>
  <c r="AG135" i="1" s="1"/>
  <c r="AI121" i="1"/>
  <c r="AD121" i="1"/>
  <c r="AG121" i="1" s="1"/>
  <c r="AD120" i="1"/>
  <c r="AG120" i="1" s="1"/>
  <c r="AI120" i="1"/>
  <c r="AE120" i="1"/>
  <c r="AD119" i="1"/>
  <c r="AG119" i="1" s="1"/>
  <c r="AI119" i="1"/>
  <c r="AE119" i="1"/>
  <c r="AI118" i="1"/>
  <c r="AE118" i="1"/>
  <c r="AD118" i="1"/>
  <c r="AG118" i="1" s="1"/>
  <c r="AM118" i="1" s="1"/>
  <c r="AI105" i="1"/>
  <c r="AD105" i="1"/>
  <c r="AG105" i="1" s="1"/>
  <c r="AD104" i="1"/>
  <c r="AG104" i="1" s="1"/>
  <c r="AI104" i="1"/>
  <c r="AE104" i="1"/>
  <c r="AD103" i="1"/>
  <c r="AG103" i="1" s="1"/>
  <c r="AI103" i="1"/>
  <c r="AE103" i="1"/>
  <c r="AI102" i="1"/>
  <c r="AE102" i="1"/>
  <c r="AD102" i="1"/>
  <c r="AG102" i="1" s="1"/>
  <c r="AI89" i="1"/>
  <c r="AD89" i="1"/>
  <c r="AG89" i="1" s="1"/>
  <c r="AD88" i="1"/>
  <c r="AG88" i="1" s="1"/>
  <c r="AI88" i="1"/>
  <c r="AE88" i="1"/>
  <c r="AD87" i="1"/>
  <c r="AG87" i="1" s="1"/>
  <c r="AI87" i="1"/>
  <c r="AE87" i="1"/>
  <c r="AI86" i="1"/>
  <c r="AE86" i="1"/>
  <c r="AD86" i="1"/>
  <c r="AG86" i="1" s="1"/>
  <c r="AI73" i="1"/>
  <c r="AD73" i="1"/>
  <c r="AG73" i="1" s="1"/>
  <c r="AD72" i="1"/>
  <c r="AG72" i="1" s="1"/>
  <c r="AI72" i="1"/>
  <c r="AE72" i="1"/>
  <c r="AD71" i="1"/>
  <c r="AG71" i="1" s="1"/>
  <c r="AL71" i="1" s="1"/>
  <c r="AI71" i="1"/>
  <c r="AE71" i="1"/>
  <c r="AI70" i="1"/>
  <c r="AE70" i="1"/>
  <c r="AD70" i="1"/>
  <c r="AG70" i="1" s="1"/>
  <c r="AI57" i="1"/>
  <c r="AD57" i="1"/>
  <c r="AG57" i="1" s="1"/>
  <c r="AD56" i="1"/>
  <c r="AG56" i="1" s="1"/>
  <c r="AI56" i="1"/>
  <c r="AE56" i="1"/>
  <c r="AD55" i="1"/>
  <c r="AG55" i="1" s="1"/>
  <c r="AI55" i="1"/>
  <c r="AE55" i="1"/>
  <c r="AI54" i="1"/>
  <c r="AE54" i="1"/>
  <c r="AD54" i="1"/>
  <c r="AG54" i="1" s="1"/>
  <c r="AL54" i="1" s="1"/>
  <c r="AI41" i="1"/>
  <c r="AD41" i="1"/>
  <c r="AG41" i="1" s="1"/>
  <c r="AD40" i="1"/>
  <c r="AG40" i="1" s="1"/>
  <c r="AI40" i="1"/>
  <c r="AE40" i="1"/>
  <c r="AD39" i="1"/>
  <c r="AG39" i="1" s="1"/>
  <c r="AI39" i="1"/>
  <c r="AE39" i="1"/>
  <c r="AI38" i="1"/>
  <c r="AE38" i="1"/>
  <c r="AD38" i="1"/>
  <c r="AG38" i="1" s="1"/>
  <c r="AI25" i="1"/>
  <c r="AD25" i="1"/>
  <c r="AG25" i="1" s="1"/>
  <c r="AD24" i="1"/>
  <c r="AG24" i="1" s="1"/>
  <c r="AI24" i="1"/>
  <c r="AE24" i="1"/>
  <c r="AD23" i="1"/>
  <c r="AG23" i="1" s="1"/>
  <c r="AI23" i="1"/>
  <c r="AE23" i="1"/>
  <c r="AI22" i="1"/>
  <c r="AE22" i="1"/>
  <c r="AD22" i="1"/>
  <c r="AG22" i="1" s="1"/>
  <c r="AI13" i="1"/>
  <c r="AI124" i="1"/>
  <c r="AE124" i="1"/>
  <c r="AD124" i="1"/>
  <c r="AG124" i="1" s="1"/>
  <c r="AI122" i="1"/>
  <c r="AE122" i="1"/>
  <c r="AD108" i="1"/>
  <c r="AG108" i="1" s="1"/>
  <c r="AI108" i="1"/>
  <c r="AE108" i="1"/>
  <c r="AD93" i="1"/>
  <c r="AG93" i="1" s="1"/>
  <c r="AE93" i="1"/>
  <c r="AI90" i="1"/>
  <c r="AE90" i="1"/>
  <c r="AD77" i="1"/>
  <c r="AG77" i="1" s="1"/>
  <c r="AE77" i="1"/>
  <c r="AI74" i="1"/>
  <c r="AE74" i="1"/>
  <c r="AD59" i="1"/>
  <c r="AG59" i="1" s="1"/>
  <c r="AI59" i="1"/>
  <c r="AE59" i="1"/>
  <c r="AH130" i="1"/>
  <c r="AL130" i="1"/>
  <c r="AD10" i="1"/>
  <c r="AG10" i="1" s="1"/>
  <c r="AI93" i="1"/>
  <c r="AI134" i="1"/>
  <c r="AE134" i="1"/>
  <c r="AI9" i="1"/>
  <c r="AD9" i="1"/>
  <c r="AG9" i="1" s="1"/>
  <c r="AE9" i="1"/>
  <c r="AI133" i="1"/>
  <c r="AE133" i="1"/>
  <c r="AD133" i="1"/>
  <c r="AG133" i="1" s="1"/>
  <c r="AI132" i="1"/>
  <c r="AE132" i="1"/>
  <c r="AD132" i="1"/>
  <c r="AG132" i="1" s="1"/>
  <c r="AI131" i="1"/>
  <c r="AE131" i="1"/>
  <c r="AD131" i="1"/>
  <c r="AG131" i="1" s="1"/>
  <c r="AI130" i="1"/>
  <c r="AE130" i="1"/>
  <c r="AD117" i="1"/>
  <c r="AG117" i="1" s="1"/>
  <c r="AI117" i="1"/>
  <c r="AE117" i="1"/>
  <c r="AD116" i="1"/>
  <c r="AG116" i="1" s="1"/>
  <c r="AI116" i="1"/>
  <c r="AE116" i="1"/>
  <c r="AD115" i="1"/>
  <c r="AG115" i="1" s="1"/>
  <c r="AI115" i="1"/>
  <c r="AE115" i="1"/>
  <c r="AI114" i="1"/>
  <c r="AE114" i="1"/>
  <c r="AD101" i="1"/>
  <c r="AG101" i="1" s="1"/>
  <c r="AI101" i="1"/>
  <c r="AE101" i="1"/>
  <c r="AD100" i="1"/>
  <c r="AG100" i="1" s="1"/>
  <c r="AI100" i="1"/>
  <c r="AE100" i="1"/>
  <c r="AD99" i="1"/>
  <c r="AG99" i="1" s="1"/>
  <c r="AI99" i="1"/>
  <c r="AE99" i="1"/>
  <c r="AI98" i="1"/>
  <c r="AE98" i="1"/>
  <c r="AD85" i="1"/>
  <c r="AG85" i="1" s="1"/>
  <c r="AI85" i="1"/>
  <c r="AE85" i="1"/>
  <c r="AD84" i="1"/>
  <c r="AG84" i="1" s="1"/>
  <c r="AI84" i="1"/>
  <c r="AE84" i="1"/>
  <c r="AD83" i="1"/>
  <c r="AG83" i="1" s="1"/>
  <c r="AI83" i="1"/>
  <c r="AE83" i="1"/>
  <c r="AI82" i="1"/>
  <c r="AE82" i="1"/>
  <c r="AD69" i="1"/>
  <c r="AG69" i="1" s="1"/>
  <c r="AI69" i="1"/>
  <c r="AE69" i="1"/>
  <c r="AD68" i="1"/>
  <c r="AG68" i="1" s="1"/>
  <c r="AI68" i="1"/>
  <c r="AE68" i="1"/>
  <c r="AD67" i="1"/>
  <c r="AG67" i="1" s="1"/>
  <c r="AI67" i="1"/>
  <c r="AE67" i="1"/>
  <c r="AI66" i="1"/>
  <c r="AE66" i="1"/>
  <c r="AD53" i="1"/>
  <c r="AG53" i="1" s="1"/>
  <c r="AI53" i="1"/>
  <c r="AE53" i="1"/>
  <c r="AD52" i="1"/>
  <c r="AG52" i="1" s="1"/>
  <c r="AI52" i="1"/>
  <c r="AE52" i="1"/>
  <c r="AD51" i="1"/>
  <c r="AG51" i="1" s="1"/>
  <c r="AI51" i="1"/>
  <c r="AE51" i="1"/>
  <c r="AI50" i="1"/>
  <c r="AE50" i="1"/>
  <c r="AD37" i="1"/>
  <c r="AG37" i="1" s="1"/>
  <c r="AI37" i="1"/>
  <c r="AE37" i="1"/>
  <c r="AD36" i="1"/>
  <c r="AG36" i="1" s="1"/>
  <c r="AI36" i="1"/>
  <c r="AE36" i="1"/>
  <c r="AD35" i="1"/>
  <c r="AG35" i="1" s="1"/>
  <c r="AI35" i="1"/>
  <c r="AE35" i="1"/>
  <c r="AI34" i="1"/>
  <c r="AE34" i="1"/>
  <c r="AD21" i="1"/>
  <c r="AG21" i="1" s="1"/>
  <c r="AI21" i="1"/>
  <c r="AE21" i="1"/>
  <c r="AD20" i="1"/>
  <c r="AG20" i="1" s="1"/>
  <c r="AI20" i="1"/>
  <c r="AE20" i="1"/>
  <c r="AD19" i="1"/>
  <c r="AG19" i="1" s="1"/>
  <c r="AI19" i="1"/>
  <c r="AE19" i="1"/>
  <c r="AI18" i="1"/>
  <c r="AE18" i="1"/>
  <c r="AD122" i="1"/>
  <c r="AG122" i="1" s="1"/>
  <c r="AL122" i="1" s="1"/>
  <c r="AD90" i="1"/>
  <c r="AG90" i="1" s="1"/>
  <c r="AD26" i="1"/>
  <c r="AG26" i="1" s="1"/>
  <c r="AE121" i="1"/>
  <c r="AE89" i="1"/>
  <c r="AE57" i="1"/>
  <c r="AE25" i="1"/>
  <c r="AI125" i="1"/>
  <c r="AI106" i="1"/>
  <c r="AE106" i="1"/>
  <c r="AD91" i="1"/>
  <c r="AG91" i="1" s="1"/>
  <c r="AI91" i="1"/>
  <c r="AE91" i="1"/>
  <c r="AD76" i="1"/>
  <c r="AG76" i="1" s="1"/>
  <c r="AI76" i="1"/>
  <c r="AE76" i="1"/>
  <c r="AD61" i="1"/>
  <c r="AG61" i="1" s="1"/>
  <c r="AE61" i="1"/>
  <c r="AI58" i="1"/>
  <c r="AE58" i="1"/>
  <c r="AD45" i="1"/>
  <c r="AG45" i="1" s="1"/>
  <c r="AE45" i="1"/>
  <c r="AD43" i="1"/>
  <c r="AG43" i="1" s="1"/>
  <c r="AI43" i="1"/>
  <c r="AE43" i="1"/>
  <c r="AD29" i="1"/>
  <c r="AG29" i="1" s="1"/>
  <c r="AE29" i="1"/>
  <c r="AD27" i="1"/>
  <c r="AG27" i="1" s="1"/>
  <c r="AI27" i="1"/>
  <c r="AE27" i="1"/>
  <c r="AD74" i="1"/>
  <c r="AG74" i="1" s="1"/>
  <c r="AI129" i="1"/>
  <c r="AD129" i="1"/>
  <c r="AG129" i="1" s="1"/>
  <c r="AI128" i="1"/>
  <c r="AD128" i="1"/>
  <c r="AG128" i="1" s="1"/>
  <c r="AE128" i="1"/>
  <c r="AI127" i="1"/>
  <c r="AE127" i="1"/>
  <c r="AD127" i="1"/>
  <c r="AG127" i="1" s="1"/>
  <c r="AI126" i="1"/>
  <c r="AE126" i="1"/>
  <c r="AI113" i="1"/>
  <c r="AD113" i="1"/>
  <c r="AG113" i="1" s="1"/>
  <c r="AD112" i="1"/>
  <c r="AG112" i="1" s="1"/>
  <c r="AI112" i="1"/>
  <c r="AE112" i="1"/>
  <c r="AD111" i="1"/>
  <c r="AG111" i="1" s="1"/>
  <c r="AI111" i="1"/>
  <c r="AE111" i="1"/>
  <c r="AI110" i="1"/>
  <c r="AE110" i="1"/>
  <c r="AD110" i="1"/>
  <c r="AG110" i="1" s="1"/>
  <c r="AL110" i="1" s="1"/>
  <c r="AI97" i="1"/>
  <c r="AD97" i="1"/>
  <c r="AG97" i="1" s="1"/>
  <c r="AD96" i="1"/>
  <c r="AG96" i="1" s="1"/>
  <c r="AI96" i="1"/>
  <c r="AE96" i="1"/>
  <c r="AD95" i="1"/>
  <c r="AG95" i="1" s="1"/>
  <c r="AI95" i="1"/>
  <c r="AE95" i="1"/>
  <c r="AI94" i="1"/>
  <c r="AE94" i="1"/>
  <c r="AD94" i="1"/>
  <c r="AG94" i="1" s="1"/>
  <c r="AL94" i="1" s="1"/>
  <c r="AI81" i="1"/>
  <c r="AD81" i="1"/>
  <c r="AG81" i="1" s="1"/>
  <c r="AD80" i="1"/>
  <c r="AG80" i="1" s="1"/>
  <c r="AI80" i="1"/>
  <c r="AE80" i="1"/>
  <c r="AD79" i="1"/>
  <c r="AG79" i="1" s="1"/>
  <c r="AI79" i="1"/>
  <c r="AE79" i="1"/>
  <c r="AI78" i="1"/>
  <c r="AE78" i="1"/>
  <c r="AD78" i="1"/>
  <c r="AG78" i="1" s="1"/>
  <c r="AI65" i="1"/>
  <c r="AD65" i="1"/>
  <c r="AG65" i="1" s="1"/>
  <c r="AD64" i="1"/>
  <c r="AG64" i="1" s="1"/>
  <c r="AI64" i="1"/>
  <c r="AE64" i="1"/>
  <c r="AD63" i="1"/>
  <c r="AG63" i="1" s="1"/>
  <c r="AI63" i="1"/>
  <c r="AE63" i="1"/>
  <c r="AI62" i="1"/>
  <c r="AE62" i="1"/>
  <c r="AD62" i="1"/>
  <c r="AG62" i="1" s="1"/>
  <c r="AL62" i="1" s="1"/>
  <c r="AI49" i="1"/>
  <c r="AD49" i="1"/>
  <c r="AG49" i="1" s="1"/>
  <c r="AD48" i="1"/>
  <c r="AG48" i="1" s="1"/>
  <c r="AI48" i="1"/>
  <c r="AE48" i="1"/>
  <c r="AD47" i="1"/>
  <c r="AG47" i="1" s="1"/>
  <c r="AI47" i="1"/>
  <c r="AE47" i="1"/>
  <c r="AI46" i="1"/>
  <c r="AE46" i="1"/>
  <c r="AD46" i="1"/>
  <c r="AG46" i="1" s="1"/>
  <c r="AI33" i="1"/>
  <c r="AD33" i="1"/>
  <c r="AG33" i="1" s="1"/>
  <c r="AD32" i="1"/>
  <c r="AG32" i="1" s="1"/>
  <c r="AI32" i="1"/>
  <c r="AE32" i="1"/>
  <c r="AD31" i="1"/>
  <c r="AG31" i="1" s="1"/>
  <c r="AI31" i="1"/>
  <c r="AE31" i="1"/>
  <c r="AI30" i="1"/>
  <c r="AE30" i="1"/>
  <c r="AD30" i="1"/>
  <c r="AG30" i="1" s="1"/>
  <c r="AL30" i="1" s="1"/>
  <c r="AI17" i="1"/>
  <c r="AD17" i="1"/>
  <c r="AG17" i="1" s="1"/>
  <c r="AD16" i="1"/>
  <c r="AG16" i="1" s="1"/>
  <c r="AI16" i="1"/>
  <c r="AE16" i="1"/>
  <c r="AD15" i="1"/>
  <c r="AG15" i="1" s="1"/>
  <c r="AI15" i="1"/>
  <c r="AE15" i="1"/>
  <c r="AI14" i="1"/>
  <c r="AE14" i="1"/>
  <c r="AD14" i="1"/>
  <c r="AG14" i="1" s="1"/>
  <c r="AL14" i="1" s="1"/>
  <c r="AD134" i="1"/>
  <c r="AG134" i="1" s="1"/>
  <c r="AD114" i="1"/>
  <c r="AG114" i="1" s="1"/>
  <c r="AH114" i="1" s="1"/>
  <c r="AD82" i="1"/>
  <c r="AG82" i="1" s="1"/>
  <c r="AH82" i="1" s="1"/>
  <c r="AJ82" i="1" s="1"/>
  <c r="AK82" i="1" s="1"/>
  <c r="AN82" i="1" s="1"/>
  <c r="AO82" i="1" s="1"/>
  <c r="AX82" i="1" s="1"/>
  <c r="AZ82" i="1" s="1"/>
  <c r="AD50" i="1"/>
  <c r="AG50" i="1" s="1"/>
  <c r="AH50" i="1" s="1"/>
  <c r="AD18" i="1"/>
  <c r="AG18" i="1" s="1"/>
  <c r="AH18" i="1" s="1"/>
  <c r="AJ18" i="1" s="1"/>
  <c r="AK18" i="1" s="1"/>
  <c r="AN18" i="1" s="1"/>
  <c r="AO18" i="1" s="1"/>
  <c r="AE113" i="1"/>
  <c r="AE81" i="1"/>
  <c r="AE49" i="1"/>
  <c r="AE17" i="1"/>
  <c r="AI109" i="1"/>
  <c r="AI45" i="1"/>
  <c r="AH122" i="1"/>
  <c r="AJ122" i="1" s="1"/>
  <c r="AK122" i="1" s="1"/>
  <c r="AM106" i="1"/>
  <c r="AH106" i="1"/>
  <c r="AL106" i="1"/>
  <c r="AL102" i="1"/>
  <c r="AH102" i="1"/>
  <c r="AJ102" i="1" s="1"/>
  <c r="AK102" i="1" s="1"/>
  <c r="AH94" i="1"/>
  <c r="AM94" i="1"/>
  <c r="AL86" i="1"/>
  <c r="AH86" i="1"/>
  <c r="AJ86" i="1" s="1"/>
  <c r="AK86" i="1" s="1"/>
  <c r="AH78" i="1"/>
  <c r="AJ78" i="1" s="1"/>
  <c r="AK78" i="1" s="1"/>
  <c r="AM78" i="1"/>
  <c r="AM58" i="1"/>
  <c r="AH58" i="1"/>
  <c r="AJ58" i="1" s="1"/>
  <c r="AK58" i="1" s="1"/>
  <c r="AL58" i="1"/>
  <c r="AH46" i="1"/>
  <c r="AJ46" i="1" s="1"/>
  <c r="AK46" i="1" s="1"/>
  <c r="AM46" i="1"/>
  <c r="AM26" i="1"/>
  <c r="AH26" i="1"/>
  <c r="AJ26" i="1" s="1"/>
  <c r="AK26" i="1" s="1"/>
  <c r="AL26" i="1"/>
  <c r="AL22" i="1"/>
  <c r="AH22" i="1"/>
  <c r="AJ22" i="1" s="1"/>
  <c r="AK22" i="1" s="1"/>
  <c r="AM10" i="1"/>
  <c r="AH10" i="1"/>
  <c r="AL10" i="1"/>
  <c r="AM130" i="1"/>
  <c r="AM86" i="1"/>
  <c r="AM66" i="1"/>
  <c r="AM34" i="1"/>
  <c r="AM22" i="1"/>
  <c r="AL114" i="1"/>
  <c r="AL78" i="1"/>
  <c r="AL50" i="1"/>
  <c r="AL46" i="1"/>
  <c r="AL18" i="1"/>
  <c r="AL134" i="1"/>
  <c r="AH134" i="1"/>
  <c r="AJ134" i="1" s="1"/>
  <c r="AK134" i="1" s="1"/>
  <c r="AH126" i="1"/>
  <c r="AJ126" i="1" s="1"/>
  <c r="AK126" i="1" s="1"/>
  <c r="AM126" i="1"/>
  <c r="AH110" i="1"/>
  <c r="AJ110" i="1" s="1"/>
  <c r="AK110" i="1" s="1"/>
  <c r="AM110" i="1"/>
  <c r="AM90" i="1"/>
  <c r="AH90" i="1"/>
  <c r="AJ90" i="1" s="1"/>
  <c r="AK90" i="1" s="1"/>
  <c r="AL90" i="1"/>
  <c r="AM74" i="1"/>
  <c r="AH74" i="1"/>
  <c r="AJ74" i="1" s="1"/>
  <c r="AK74" i="1" s="1"/>
  <c r="AL74" i="1"/>
  <c r="AL70" i="1"/>
  <c r="AH70" i="1"/>
  <c r="AJ70" i="1" s="1"/>
  <c r="AK70" i="1" s="1"/>
  <c r="AM62" i="1"/>
  <c r="AM42" i="1"/>
  <c r="AH42" i="1"/>
  <c r="AJ42" i="1" s="1"/>
  <c r="AK42" i="1" s="1"/>
  <c r="AL42" i="1"/>
  <c r="AL38" i="1"/>
  <c r="AH38" i="1"/>
  <c r="AJ38" i="1" s="1"/>
  <c r="AK38" i="1" s="1"/>
  <c r="AH30" i="1"/>
  <c r="AJ30" i="1" s="1"/>
  <c r="AK30" i="1" s="1"/>
  <c r="AM30" i="1"/>
  <c r="AH14" i="1"/>
  <c r="AJ14" i="1" s="1"/>
  <c r="AK14" i="1" s="1"/>
  <c r="AM14" i="1"/>
  <c r="AM98" i="1"/>
  <c r="AM54" i="1"/>
  <c r="AM134" i="1"/>
  <c r="AM114" i="1"/>
  <c r="AM102" i="1"/>
  <c r="AM70" i="1"/>
  <c r="AM50" i="1"/>
  <c r="AM38" i="1"/>
  <c r="AM18" i="1"/>
  <c r="AL135" i="1"/>
  <c r="AL119" i="1"/>
  <c r="AL103" i="1"/>
  <c r="AL87" i="1"/>
  <c r="AL55" i="1"/>
  <c r="AL39" i="1"/>
  <c r="AL23" i="1"/>
  <c r="AM9" i="1"/>
  <c r="AM15" i="1" l="1"/>
  <c r="AL15" i="1"/>
  <c r="AH15" i="1"/>
  <c r="AJ15" i="1" s="1"/>
  <c r="AK15" i="1" s="1"/>
  <c r="AL64" i="1"/>
  <c r="AM64" i="1"/>
  <c r="AH64" i="1"/>
  <c r="AJ64" i="1" s="1"/>
  <c r="AK64" i="1" s="1"/>
  <c r="AN64" i="1" s="1"/>
  <c r="AL35" i="1"/>
  <c r="AM35" i="1"/>
  <c r="AH35" i="1"/>
  <c r="AJ35" i="1" s="1"/>
  <c r="AK35" i="1" s="1"/>
  <c r="AM84" i="1"/>
  <c r="AL84" i="1"/>
  <c r="AH84" i="1"/>
  <c r="AJ84" i="1" s="1"/>
  <c r="AK84" i="1" s="1"/>
  <c r="AN84" i="1" s="1"/>
  <c r="AO84" i="1" s="1"/>
  <c r="AL131" i="1"/>
  <c r="AM131" i="1"/>
  <c r="AH131" i="1"/>
  <c r="AJ131" i="1" s="1"/>
  <c r="AK131" i="1" s="1"/>
  <c r="AH93" i="1"/>
  <c r="AJ93" i="1" s="1"/>
  <c r="AK93" i="1" s="1"/>
  <c r="AL93" i="1"/>
  <c r="AM93" i="1"/>
  <c r="AL73" i="1"/>
  <c r="AM73" i="1"/>
  <c r="AH73" i="1"/>
  <c r="AJ73" i="1" s="1"/>
  <c r="AK73" i="1" s="1"/>
  <c r="AM82" i="1"/>
  <c r="AH62" i="1"/>
  <c r="AJ62" i="1" s="1"/>
  <c r="AK62" i="1" s="1"/>
  <c r="AH118" i="1"/>
  <c r="AJ118" i="1" s="1"/>
  <c r="AK118" i="1" s="1"/>
  <c r="AN118" i="1" s="1"/>
  <c r="AO118" i="1" s="1"/>
  <c r="AM122" i="1"/>
  <c r="AJ114" i="1"/>
  <c r="AK114" i="1" s="1"/>
  <c r="AN114" i="1" s="1"/>
  <c r="AO114" i="1" s="1"/>
  <c r="AX114" i="1" s="1"/>
  <c r="AZ114" i="1" s="1"/>
  <c r="AL48" i="1"/>
  <c r="AM48" i="1"/>
  <c r="AH48" i="1"/>
  <c r="AJ48" i="1" s="1"/>
  <c r="AK48" i="1" s="1"/>
  <c r="AN48" i="1" s="1"/>
  <c r="AO48" i="1" s="1"/>
  <c r="AL63" i="1"/>
  <c r="AM63" i="1"/>
  <c r="AH63" i="1"/>
  <c r="AJ63" i="1" s="1"/>
  <c r="AK63" i="1" s="1"/>
  <c r="AL65" i="1"/>
  <c r="AH65" i="1"/>
  <c r="AJ65" i="1" s="1"/>
  <c r="AK65" i="1" s="1"/>
  <c r="AM65" i="1"/>
  <c r="AL112" i="1"/>
  <c r="AM112" i="1"/>
  <c r="AH112" i="1"/>
  <c r="AJ112" i="1" s="1"/>
  <c r="AK112" i="1" s="1"/>
  <c r="AN112" i="1" s="1"/>
  <c r="AO112" i="1" s="1"/>
  <c r="AM27" i="1"/>
  <c r="AL27" i="1"/>
  <c r="AH27" i="1"/>
  <c r="AJ27" i="1" s="1"/>
  <c r="AK27" i="1" s="1"/>
  <c r="AL19" i="1"/>
  <c r="AM19" i="1"/>
  <c r="AH19" i="1"/>
  <c r="AJ19" i="1" s="1"/>
  <c r="AK19" i="1" s="1"/>
  <c r="AL53" i="1"/>
  <c r="AM53" i="1"/>
  <c r="AH53" i="1"/>
  <c r="AJ53" i="1" s="1"/>
  <c r="AK53" i="1" s="1"/>
  <c r="AN53" i="1" s="1"/>
  <c r="AO53" i="1" s="1"/>
  <c r="AL68" i="1"/>
  <c r="AM68" i="1"/>
  <c r="AH68" i="1"/>
  <c r="AJ68" i="1" s="1"/>
  <c r="AK68" i="1" s="1"/>
  <c r="AN68" i="1" s="1"/>
  <c r="AL83" i="1"/>
  <c r="AM83" i="1"/>
  <c r="AH83" i="1"/>
  <c r="AJ83" i="1" s="1"/>
  <c r="AK83" i="1" s="1"/>
  <c r="AM117" i="1"/>
  <c r="AH117" i="1"/>
  <c r="AJ117" i="1" s="1"/>
  <c r="AK117" i="1" s="1"/>
  <c r="AN117" i="1" s="1"/>
  <c r="AO117" i="1" s="1"/>
  <c r="AL117" i="1"/>
  <c r="AJ130" i="1"/>
  <c r="AK130" i="1" s="1"/>
  <c r="AN130" i="1" s="1"/>
  <c r="AO130" i="1" s="1"/>
  <c r="AL40" i="1"/>
  <c r="AM40" i="1"/>
  <c r="AH40" i="1"/>
  <c r="AJ40" i="1" s="1"/>
  <c r="AK40" i="1" s="1"/>
  <c r="AN40" i="1" s="1"/>
  <c r="AO40" i="1" s="1"/>
  <c r="AP40" i="1" s="1"/>
  <c r="AM55" i="1"/>
  <c r="AH55" i="1"/>
  <c r="AJ55" i="1" s="1"/>
  <c r="AK55" i="1" s="1"/>
  <c r="AL57" i="1"/>
  <c r="AM57" i="1"/>
  <c r="AH57" i="1"/>
  <c r="AJ57" i="1" s="1"/>
  <c r="AK57" i="1" s="1"/>
  <c r="AN57" i="1" s="1"/>
  <c r="AO57" i="1" s="1"/>
  <c r="AX57" i="1" s="1"/>
  <c r="AZ57" i="1" s="1"/>
  <c r="AL104" i="1"/>
  <c r="AH104" i="1"/>
  <c r="AJ104" i="1" s="1"/>
  <c r="AK104" i="1" s="1"/>
  <c r="AN104" i="1" s="1"/>
  <c r="AO104" i="1" s="1"/>
  <c r="AX104" i="1" s="1"/>
  <c r="AZ104" i="1" s="1"/>
  <c r="AM104" i="1"/>
  <c r="AM119" i="1"/>
  <c r="AH119" i="1"/>
  <c r="AJ119" i="1" s="1"/>
  <c r="AK119" i="1" s="1"/>
  <c r="AM121" i="1"/>
  <c r="AL121" i="1"/>
  <c r="AH121" i="1"/>
  <c r="AJ121" i="1" s="1"/>
  <c r="AK121" i="1" s="1"/>
  <c r="AN121" i="1" s="1"/>
  <c r="AO121" i="1" s="1"/>
  <c r="AM28" i="1"/>
  <c r="AH28" i="1"/>
  <c r="AJ28" i="1" s="1"/>
  <c r="AK28" i="1" s="1"/>
  <c r="AL28" i="1"/>
  <c r="AM60" i="1"/>
  <c r="AH60" i="1"/>
  <c r="AJ60" i="1" s="1"/>
  <c r="AK60" i="1" s="1"/>
  <c r="AL60" i="1"/>
  <c r="AM123" i="1"/>
  <c r="AL123" i="1"/>
  <c r="AH123" i="1"/>
  <c r="AJ123" i="1" s="1"/>
  <c r="AK123" i="1" s="1"/>
  <c r="AJ34" i="1"/>
  <c r="AK34" i="1" s="1"/>
  <c r="AN34" i="1" s="1"/>
  <c r="AO34" i="1" s="1"/>
  <c r="AH17" i="1"/>
  <c r="AJ17" i="1" s="1"/>
  <c r="AK17" i="1" s="1"/>
  <c r="AN17" i="1" s="1"/>
  <c r="AO17" i="1" s="1"/>
  <c r="AL17" i="1"/>
  <c r="AM17" i="1"/>
  <c r="AL81" i="1"/>
  <c r="AM81" i="1"/>
  <c r="AH81" i="1"/>
  <c r="AJ81" i="1" s="1"/>
  <c r="AK81" i="1" s="1"/>
  <c r="AN81" i="1" s="1"/>
  <c r="AO81" i="1" s="1"/>
  <c r="AL61" i="1"/>
  <c r="AM61" i="1"/>
  <c r="AH61" i="1"/>
  <c r="AJ61" i="1" s="1"/>
  <c r="AK61" i="1" s="1"/>
  <c r="AL20" i="1"/>
  <c r="AM20" i="1"/>
  <c r="AH20" i="1"/>
  <c r="AJ20" i="1" s="1"/>
  <c r="AK20" i="1" s="1"/>
  <c r="AM59" i="1"/>
  <c r="AL59" i="1"/>
  <c r="AH59" i="1"/>
  <c r="AJ59" i="1" s="1"/>
  <c r="AK59" i="1" s="1"/>
  <c r="AM56" i="1"/>
  <c r="AL56" i="1"/>
  <c r="AH56" i="1"/>
  <c r="AJ56" i="1" s="1"/>
  <c r="AK56" i="1" s="1"/>
  <c r="AN56" i="1" s="1"/>
  <c r="AO56" i="1" s="1"/>
  <c r="AL109" i="1"/>
  <c r="AM109" i="1"/>
  <c r="AH109" i="1"/>
  <c r="AJ109" i="1" s="1"/>
  <c r="AK109" i="1" s="1"/>
  <c r="AN109" i="1" s="1"/>
  <c r="AH54" i="1"/>
  <c r="AJ54" i="1" s="1"/>
  <c r="AK54" i="1" s="1"/>
  <c r="AJ10" i="1"/>
  <c r="AK10" i="1" s="1"/>
  <c r="AL118" i="1"/>
  <c r="AL32" i="1"/>
  <c r="AM32" i="1"/>
  <c r="AH32" i="1"/>
  <c r="AJ32" i="1" s="1"/>
  <c r="AK32" i="1" s="1"/>
  <c r="AN32" i="1" s="1"/>
  <c r="AM47" i="1"/>
  <c r="AL47" i="1"/>
  <c r="AH47" i="1"/>
  <c r="AJ47" i="1" s="1"/>
  <c r="AK47" i="1" s="1"/>
  <c r="AN47" i="1" s="1"/>
  <c r="AM49" i="1"/>
  <c r="AH49" i="1"/>
  <c r="AJ49" i="1" s="1"/>
  <c r="AK49" i="1" s="1"/>
  <c r="AN49" i="1" s="1"/>
  <c r="AL49" i="1"/>
  <c r="AM96" i="1"/>
  <c r="AL96" i="1"/>
  <c r="AH96" i="1"/>
  <c r="AJ96" i="1" s="1"/>
  <c r="AK96" i="1" s="1"/>
  <c r="AN96" i="1" s="1"/>
  <c r="AL111" i="1"/>
  <c r="AM111" i="1"/>
  <c r="AH111" i="1"/>
  <c r="AJ111" i="1" s="1"/>
  <c r="AK111" i="1" s="1"/>
  <c r="AL113" i="1"/>
  <c r="AH113" i="1"/>
  <c r="AJ113" i="1" s="1"/>
  <c r="AK113" i="1" s="1"/>
  <c r="AN113" i="1" s="1"/>
  <c r="AO113" i="1" s="1"/>
  <c r="AX113" i="1" s="1"/>
  <c r="AZ113" i="1" s="1"/>
  <c r="AM113" i="1"/>
  <c r="AM127" i="1"/>
  <c r="AL127" i="1"/>
  <c r="AH127" i="1"/>
  <c r="AJ127" i="1" s="1"/>
  <c r="AK127" i="1" s="1"/>
  <c r="AL128" i="1"/>
  <c r="AM128" i="1"/>
  <c r="AH128" i="1"/>
  <c r="AJ128" i="1" s="1"/>
  <c r="AK128" i="1" s="1"/>
  <c r="AN128" i="1" s="1"/>
  <c r="AM43" i="1"/>
  <c r="AL43" i="1"/>
  <c r="AH43" i="1"/>
  <c r="AJ43" i="1" s="1"/>
  <c r="AK43" i="1" s="1"/>
  <c r="AM91" i="1"/>
  <c r="AL91" i="1"/>
  <c r="AH91" i="1"/>
  <c r="AJ91" i="1" s="1"/>
  <c r="AK91" i="1" s="1"/>
  <c r="AL37" i="1"/>
  <c r="AM37" i="1"/>
  <c r="AH37" i="1"/>
  <c r="AJ37" i="1" s="1"/>
  <c r="AK37" i="1" s="1"/>
  <c r="AL52" i="1"/>
  <c r="AM52" i="1"/>
  <c r="AH52" i="1"/>
  <c r="AJ52" i="1" s="1"/>
  <c r="AK52" i="1" s="1"/>
  <c r="AN52" i="1" s="1"/>
  <c r="AO52" i="1" s="1"/>
  <c r="AL67" i="1"/>
  <c r="AM67" i="1"/>
  <c r="AH67" i="1"/>
  <c r="AJ67" i="1" s="1"/>
  <c r="AK67" i="1" s="1"/>
  <c r="AM101" i="1"/>
  <c r="AL101" i="1"/>
  <c r="AH101" i="1"/>
  <c r="AJ101" i="1" s="1"/>
  <c r="AK101" i="1" s="1"/>
  <c r="AN101" i="1" s="1"/>
  <c r="AO101" i="1" s="1"/>
  <c r="AP101" i="1" s="1"/>
  <c r="AL116" i="1"/>
  <c r="AM116" i="1"/>
  <c r="AH116" i="1"/>
  <c r="AJ116" i="1" s="1"/>
  <c r="AK116" i="1" s="1"/>
  <c r="AN116" i="1" s="1"/>
  <c r="AO116" i="1" s="1"/>
  <c r="AL133" i="1"/>
  <c r="AM133" i="1"/>
  <c r="AH133" i="1"/>
  <c r="AJ133" i="1" s="1"/>
  <c r="AK133" i="1" s="1"/>
  <c r="AL9" i="1"/>
  <c r="AH9" i="1"/>
  <c r="AJ9" i="1" s="1"/>
  <c r="AK9" i="1" s="1"/>
  <c r="AN9" i="1" s="1"/>
  <c r="AO9" i="1" s="1"/>
  <c r="AX9" i="1" s="1"/>
  <c r="AZ9" i="1" s="1"/>
  <c r="AH124" i="1"/>
  <c r="AJ124" i="1" s="1"/>
  <c r="AK124" i="1" s="1"/>
  <c r="AL124" i="1"/>
  <c r="AM124" i="1"/>
  <c r="AL24" i="1"/>
  <c r="AM24" i="1"/>
  <c r="AH24" i="1"/>
  <c r="AJ24" i="1" s="1"/>
  <c r="AK24" i="1" s="1"/>
  <c r="AN24" i="1" s="1"/>
  <c r="AM39" i="1"/>
  <c r="AH39" i="1"/>
  <c r="AJ39" i="1" s="1"/>
  <c r="AK39" i="1" s="1"/>
  <c r="AL41" i="1"/>
  <c r="AM41" i="1"/>
  <c r="AH41" i="1"/>
  <c r="AJ41" i="1" s="1"/>
  <c r="AK41" i="1" s="1"/>
  <c r="AM88" i="1"/>
  <c r="AH88" i="1"/>
  <c r="AJ88" i="1" s="1"/>
  <c r="AK88" i="1" s="1"/>
  <c r="AN88" i="1" s="1"/>
  <c r="AO88" i="1" s="1"/>
  <c r="AL88" i="1"/>
  <c r="AM103" i="1"/>
  <c r="AH103" i="1"/>
  <c r="AJ103" i="1" s="1"/>
  <c r="AK103" i="1" s="1"/>
  <c r="AM105" i="1"/>
  <c r="AL105" i="1"/>
  <c r="AH105" i="1"/>
  <c r="AJ105" i="1" s="1"/>
  <c r="AK105" i="1" s="1"/>
  <c r="AL12" i="1"/>
  <c r="AM12" i="1"/>
  <c r="AH12" i="1"/>
  <c r="AJ12" i="1" s="1"/>
  <c r="AK12" i="1" s="1"/>
  <c r="AM44" i="1"/>
  <c r="AL44" i="1"/>
  <c r="AH44" i="1"/>
  <c r="AJ44" i="1" s="1"/>
  <c r="AK44" i="1" s="1"/>
  <c r="AM107" i="1"/>
  <c r="AL107" i="1"/>
  <c r="AH107" i="1"/>
  <c r="AJ107" i="1" s="1"/>
  <c r="AK107" i="1" s="1"/>
  <c r="AP130" i="1"/>
  <c r="AQ130" i="1" s="1"/>
  <c r="AL79" i="1"/>
  <c r="AM79" i="1"/>
  <c r="AH79" i="1"/>
  <c r="AJ79" i="1" s="1"/>
  <c r="AK79" i="1" s="1"/>
  <c r="AM129" i="1"/>
  <c r="AH129" i="1"/>
  <c r="AJ129" i="1" s="1"/>
  <c r="AK129" i="1" s="1"/>
  <c r="AL129" i="1"/>
  <c r="AL45" i="1"/>
  <c r="AM45" i="1"/>
  <c r="AH45" i="1"/>
  <c r="AJ45" i="1" s="1"/>
  <c r="AK45" i="1" s="1"/>
  <c r="AN45" i="1" s="1"/>
  <c r="AL69" i="1"/>
  <c r="AM69" i="1"/>
  <c r="AH69" i="1"/>
  <c r="AJ69" i="1" s="1"/>
  <c r="AK69" i="1" s="1"/>
  <c r="AN69" i="1" s="1"/>
  <c r="AO69" i="1" s="1"/>
  <c r="AL99" i="1"/>
  <c r="AM99" i="1"/>
  <c r="AH99" i="1"/>
  <c r="AJ99" i="1" s="1"/>
  <c r="AK99" i="1" s="1"/>
  <c r="AL77" i="1"/>
  <c r="AM77" i="1"/>
  <c r="AH77" i="1"/>
  <c r="AJ77" i="1" s="1"/>
  <c r="AK77" i="1" s="1"/>
  <c r="AN77" i="1" s="1"/>
  <c r="AM71" i="1"/>
  <c r="AH71" i="1"/>
  <c r="AJ71" i="1" s="1"/>
  <c r="AK71" i="1" s="1"/>
  <c r="AL120" i="1"/>
  <c r="AM120" i="1"/>
  <c r="AH120" i="1"/>
  <c r="AJ120" i="1" s="1"/>
  <c r="AK120" i="1" s="1"/>
  <c r="AN120" i="1" s="1"/>
  <c r="AM13" i="1"/>
  <c r="AL13" i="1"/>
  <c r="AH13" i="1"/>
  <c r="AJ13" i="1" s="1"/>
  <c r="AK13" i="1" s="1"/>
  <c r="AN13" i="1" s="1"/>
  <c r="AM75" i="1"/>
  <c r="AL75" i="1"/>
  <c r="AH75" i="1"/>
  <c r="AJ75" i="1" s="1"/>
  <c r="AK75" i="1" s="1"/>
  <c r="AL125" i="1"/>
  <c r="AM125" i="1"/>
  <c r="AH125" i="1"/>
  <c r="AJ125" i="1" s="1"/>
  <c r="AK125" i="1" s="1"/>
  <c r="AL82" i="1"/>
  <c r="AJ94" i="1"/>
  <c r="AK94" i="1" s="1"/>
  <c r="AN94" i="1" s="1"/>
  <c r="AO94" i="1" s="1"/>
  <c r="AJ106" i="1"/>
  <c r="AK106" i="1" s="1"/>
  <c r="AJ50" i="1"/>
  <c r="AK50" i="1" s="1"/>
  <c r="AN50" i="1" s="1"/>
  <c r="AM16" i="1"/>
  <c r="AL16" i="1"/>
  <c r="AH16" i="1"/>
  <c r="AJ16" i="1" s="1"/>
  <c r="AK16" i="1" s="1"/>
  <c r="AM31" i="1"/>
  <c r="AL31" i="1"/>
  <c r="AH31" i="1"/>
  <c r="AJ31" i="1" s="1"/>
  <c r="AK31" i="1" s="1"/>
  <c r="AH33" i="1"/>
  <c r="AJ33" i="1" s="1"/>
  <c r="AK33" i="1" s="1"/>
  <c r="AN33" i="1" s="1"/>
  <c r="AO33" i="1" s="1"/>
  <c r="AL33" i="1"/>
  <c r="AM33" i="1"/>
  <c r="AL80" i="1"/>
  <c r="AH80" i="1"/>
  <c r="AJ80" i="1" s="1"/>
  <c r="AK80" i="1" s="1"/>
  <c r="AN80" i="1" s="1"/>
  <c r="AO80" i="1" s="1"/>
  <c r="AM80" i="1"/>
  <c r="AL95" i="1"/>
  <c r="AM95" i="1"/>
  <c r="AH95" i="1"/>
  <c r="AJ95" i="1" s="1"/>
  <c r="AK95" i="1" s="1"/>
  <c r="AL97" i="1"/>
  <c r="AH97" i="1"/>
  <c r="AJ97" i="1" s="1"/>
  <c r="AK97" i="1" s="1"/>
  <c r="AM97" i="1"/>
  <c r="AM29" i="1"/>
  <c r="AL29" i="1"/>
  <c r="AH29" i="1"/>
  <c r="AJ29" i="1" s="1"/>
  <c r="AK29" i="1" s="1"/>
  <c r="AL76" i="1"/>
  <c r="AM76" i="1"/>
  <c r="AH76" i="1"/>
  <c r="AJ76" i="1" s="1"/>
  <c r="AK76" i="1" s="1"/>
  <c r="AL21" i="1"/>
  <c r="AM21" i="1"/>
  <c r="AH21" i="1"/>
  <c r="AJ21" i="1" s="1"/>
  <c r="AK21" i="1" s="1"/>
  <c r="AN21" i="1" s="1"/>
  <c r="AO21" i="1" s="1"/>
  <c r="AL36" i="1"/>
  <c r="AM36" i="1"/>
  <c r="AH36" i="1"/>
  <c r="AJ36" i="1" s="1"/>
  <c r="AK36" i="1" s="1"/>
  <c r="AN36" i="1" s="1"/>
  <c r="AL51" i="1"/>
  <c r="AH51" i="1"/>
  <c r="AJ51" i="1" s="1"/>
  <c r="AK51" i="1" s="1"/>
  <c r="AN51" i="1" s="1"/>
  <c r="AM51" i="1"/>
  <c r="AL85" i="1"/>
  <c r="AM85" i="1"/>
  <c r="AP85" i="1" s="1"/>
  <c r="AH85" i="1"/>
  <c r="AJ85" i="1" s="1"/>
  <c r="AK85" i="1" s="1"/>
  <c r="AN85" i="1" s="1"/>
  <c r="AO85" i="1" s="1"/>
  <c r="AL100" i="1"/>
  <c r="AM100" i="1"/>
  <c r="AH100" i="1"/>
  <c r="AJ100" i="1" s="1"/>
  <c r="AK100" i="1" s="1"/>
  <c r="AN100" i="1" s="1"/>
  <c r="AL115" i="1"/>
  <c r="AM115" i="1"/>
  <c r="AH115" i="1"/>
  <c r="AJ115" i="1" s="1"/>
  <c r="AK115" i="1" s="1"/>
  <c r="AM132" i="1"/>
  <c r="AL132" i="1"/>
  <c r="AH132" i="1"/>
  <c r="AJ132" i="1" s="1"/>
  <c r="AK132" i="1" s="1"/>
  <c r="AN132" i="1" s="1"/>
  <c r="AL108" i="1"/>
  <c r="AH108" i="1"/>
  <c r="AJ108" i="1" s="1"/>
  <c r="AK108" i="1" s="1"/>
  <c r="AM108" i="1"/>
  <c r="AM23" i="1"/>
  <c r="AH23" i="1"/>
  <c r="AJ23" i="1" s="1"/>
  <c r="AK23" i="1" s="1"/>
  <c r="AL25" i="1"/>
  <c r="AM25" i="1"/>
  <c r="AH25" i="1"/>
  <c r="AJ25" i="1" s="1"/>
  <c r="AK25" i="1" s="1"/>
  <c r="AN25" i="1" s="1"/>
  <c r="AO25" i="1" s="1"/>
  <c r="AL72" i="1"/>
  <c r="AM72" i="1"/>
  <c r="AH72" i="1"/>
  <c r="AJ72" i="1" s="1"/>
  <c r="AK72" i="1" s="1"/>
  <c r="AN72" i="1" s="1"/>
  <c r="AM87" i="1"/>
  <c r="AH87" i="1"/>
  <c r="AJ87" i="1" s="1"/>
  <c r="AK87" i="1" s="1"/>
  <c r="AL89" i="1"/>
  <c r="AM89" i="1"/>
  <c r="AH89" i="1"/>
  <c r="AJ89" i="1" s="1"/>
  <c r="AK89" i="1" s="1"/>
  <c r="AN89" i="1" s="1"/>
  <c r="AM135" i="1"/>
  <c r="AH135" i="1"/>
  <c r="AJ135" i="1" s="1"/>
  <c r="AK135" i="1" s="1"/>
  <c r="AM11" i="1"/>
  <c r="AL11" i="1"/>
  <c r="AH11" i="1"/>
  <c r="AJ11" i="1" s="1"/>
  <c r="AK11" i="1" s="1"/>
  <c r="AL92" i="1"/>
  <c r="AM92" i="1"/>
  <c r="AH92" i="1"/>
  <c r="AJ92" i="1" s="1"/>
  <c r="AK92" i="1" s="1"/>
  <c r="AJ66" i="1"/>
  <c r="AK66" i="1" s="1"/>
  <c r="AN66" i="1" s="1"/>
  <c r="AJ98" i="1"/>
  <c r="AK98" i="1" s="1"/>
  <c r="AN98" i="1" s="1"/>
  <c r="AO98" i="1" s="1"/>
  <c r="AX53" i="1"/>
  <c r="AZ53" i="1" s="1"/>
  <c r="AX117" i="1"/>
  <c r="AZ117" i="1" s="1"/>
  <c r="AP117" i="1"/>
  <c r="AX81" i="1"/>
  <c r="AZ81" i="1" s="1"/>
  <c r="AP81" i="1"/>
  <c r="AQ81" i="1" s="1"/>
  <c r="BA81" i="1" s="1"/>
  <c r="BC81" i="1" s="1"/>
  <c r="BE81" i="1" s="1"/>
  <c r="AX112" i="1"/>
  <c r="AZ112" i="1" s="1"/>
  <c r="AP112" i="1"/>
  <c r="AX48" i="1"/>
  <c r="AZ48" i="1" s="1"/>
  <c r="AP48" i="1"/>
  <c r="AP18" i="1"/>
  <c r="AQ18" i="1" s="1"/>
  <c r="AO50" i="1"/>
  <c r="AP50" i="1" s="1"/>
  <c r="AP69" i="1"/>
  <c r="AX18" i="1"/>
  <c r="AZ18" i="1" s="1"/>
  <c r="AX80" i="1"/>
  <c r="AZ80" i="1" s="1"/>
  <c r="AP82" i="1"/>
  <c r="AP114" i="1"/>
  <c r="AO49" i="1"/>
  <c r="AX49" i="1" s="1"/>
  <c r="AZ49" i="1" s="1"/>
  <c r="AR130" i="1"/>
  <c r="AS130" i="1" s="1"/>
  <c r="AU130" i="1" s="1"/>
  <c r="AX69" i="1"/>
  <c r="AZ69" i="1" s="1"/>
  <c r="AP56" i="1"/>
  <c r="AX56" i="1"/>
  <c r="AZ56" i="1" s="1"/>
  <c r="AN110" i="1"/>
  <c r="AO110" i="1" s="1"/>
  <c r="AN26" i="1"/>
  <c r="AO26" i="1" s="1"/>
  <c r="AN14" i="1"/>
  <c r="AO14" i="1" s="1"/>
  <c r="AN54" i="1"/>
  <c r="AN70" i="1"/>
  <c r="AO70" i="1" s="1"/>
  <c r="AN134" i="1"/>
  <c r="AN10" i="1"/>
  <c r="AO10" i="1" s="1"/>
  <c r="AN46" i="1"/>
  <c r="AO46" i="1" s="1"/>
  <c r="AN38" i="1"/>
  <c r="AO38" i="1" s="1"/>
  <c r="AN62" i="1"/>
  <c r="AO62" i="1" s="1"/>
  <c r="AN74" i="1"/>
  <c r="AO74" i="1" s="1"/>
  <c r="AN126" i="1"/>
  <c r="AO126" i="1" s="1"/>
  <c r="AX84" i="1"/>
  <c r="AZ84" i="1" s="1"/>
  <c r="AX34" i="1"/>
  <c r="AZ34" i="1" s="1"/>
  <c r="AX130" i="1"/>
  <c r="AZ130" i="1" s="1"/>
  <c r="AX88" i="1"/>
  <c r="AZ88" i="1" s="1"/>
  <c r="AP104" i="1"/>
  <c r="AX121" i="1"/>
  <c r="AZ121" i="1" s="1"/>
  <c r="AO32" i="1"/>
  <c r="AP32" i="1" s="1"/>
  <c r="AO64" i="1"/>
  <c r="AX64" i="1" s="1"/>
  <c r="AZ64" i="1" s="1"/>
  <c r="AO96" i="1"/>
  <c r="AO128" i="1"/>
  <c r="AX128" i="1" s="1"/>
  <c r="AZ128" i="1" s="1"/>
  <c r="AO36" i="1"/>
  <c r="AX36" i="1" s="1"/>
  <c r="AZ36" i="1" s="1"/>
  <c r="AO68" i="1"/>
  <c r="AP68" i="1" s="1"/>
  <c r="AO100" i="1"/>
  <c r="AO132" i="1"/>
  <c r="AP132" i="1" s="1"/>
  <c r="AO66" i="1"/>
  <c r="AX66" i="1" s="1"/>
  <c r="AZ66" i="1" s="1"/>
  <c r="AX101" i="1"/>
  <c r="AZ101" i="1" s="1"/>
  <c r="AX25" i="1"/>
  <c r="AZ25" i="1" s="1"/>
  <c r="AP121" i="1"/>
  <c r="AO24" i="1"/>
  <c r="AO120" i="1"/>
  <c r="AX120" i="1" s="1"/>
  <c r="AZ120" i="1" s="1"/>
  <c r="AX52" i="1"/>
  <c r="AZ52" i="1" s="1"/>
  <c r="AN78" i="1"/>
  <c r="AO78" i="1" s="1"/>
  <c r="AN106" i="1"/>
  <c r="AN30" i="1"/>
  <c r="AO30" i="1" s="1"/>
  <c r="AN42" i="1"/>
  <c r="AN90" i="1"/>
  <c r="AO90" i="1" s="1"/>
  <c r="AN22" i="1"/>
  <c r="AN58" i="1"/>
  <c r="AO58" i="1" s="1"/>
  <c r="AN86" i="1"/>
  <c r="AN102" i="1"/>
  <c r="AO102" i="1" s="1"/>
  <c r="AN122" i="1"/>
  <c r="AP52" i="1"/>
  <c r="AP34" i="1"/>
  <c r="AQ34" i="1" s="1"/>
  <c r="BA34" i="1" s="1"/>
  <c r="BC34" i="1" s="1"/>
  <c r="BE34" i="1" s="1"/>
  <c r="AO89" i="1"/>
  <c r="AP89" i="1" s="1"/>
  <c r="AP9" i="1"/>
  <c r="BA130" i="1"/>
  <c r="BC130" i="1" s="1"/>
  <c r="BE130" i="1" s="1"/>
  <c r="AQ69" i="1"/>
  <c r="AX85" i="1" l="1"/>
  <c r="AZ85" i="1" s="1"/>
  <c r="AX33" i="1"/>
  <c r="AZ33" i="1" s="1"/>
  <c r="AP80" i="1"/>
  <c r="AQ80" i="1" s="1"/>
  <c r="BA80" i="1" s="1"/>
  <c r="BC80" i="1" s="1"/>
  <c r="BE80" i="1" s="1"/>
  <c r="AP33" i="1"/>
  <c r="AQ33" i="1" s="1"/>
  <c r="AX98" i="1"/>
  <c r="AZ98" i="1" s="1"/>
  <c r="AX21" i="1"/>
  <c r="AZ21" i="1" s="1"/>
  <c r="AQ101" i="1"/>
  <c r="AR101" i="1" s="1"/>
  <c r="AP57" i="1"/>
  <c r="AP98" i="1"/>
  <c r="AO72" i="1"/>
  <c r="AP72" i="1" s="1"/>
  <c r="AN87" i="1"/>
  <c r="AO87" i="1" s="1"/>
  <c r="AO77" i="1"/>
  <c r="AX77" i="1" s="1"/>
  <c r="AZ77" i="1" s="1"/>
  <c r="AN61" i="1"/>
  <c r="AO61" i="1" s="1"/>
  <c r="AN63" i="1"/>
  <c r="AO63" i="1" s="1"/>
  <c r="AX17" i="1"/>
  <c r="AZ17" i="1" s="1"/>
  <c r="AN92" i="1"/>
  <c r="AP25" i="1"/>
  <c r="AQ25" i="1" s="1"/>
  <c r="AR25" i="1" s="1"/>
  <c r="AN29" i="1"/>
  <c r="AO97" i="1"/>
  <c r="AN97" i="1"/>
  <c r="AN75" i="1"/>
  <c r="AO45" i="1"/>
  <c r="AX45" i="1" s="1"/>
  <c r="AZ45" i="1" s="1"/>
  <c r="AN129" i="1"/>
  <c r="AO129" i="1" s="1"/>
  <c r="AX129" i="1" s="1"/>
  <c r="AZ129" i="1" s="1"/>
  <c r="AN12" i="1"/>
  <c r="AO12" i="1" s="1"/>
  <c r="AN133" i="1"/>
  <c r="AO133" i="1" s="1"/>
  <c r="AO20" i="1"/>
  <c r="AN20" i="1"/>
  <c r="AN28" i="1"/>
  <c r="AP53" i="1"/>
  <c r="AQ53" i="1" s="1"/>
  <c r="AR53" i="1" s="1"/>
  <c r="AN131" i="1"/>
  <c r="AO131" i="1" s="1"/>
  <c r="AN15" i="1"/>
  <c r="AO15" i="1" s="1"/>
  <c r="AN115" i="1"/>
  <c r="AO115" i="1" s="1"/>
  <c r="AN31" i="1"/>
  <c r="AO31" i="1" s="1"/>
  <c r="AO13" i="1"/>
  <c r="AX13" i="1" s="1"/>
  <c r="AZ13" i="1" s="1"/>
  <c r="AN105" i="1"/>
  <c r="AO105" i="1" s="1"/>
  <c r="AN37" i="1"/>
  <c r="AO37" i="1" s="1"/>
  <c r="AX37" i="1" s="1"/>
  <c r="AZ37" i="1" s="1"/>
  <c r="AN127" i="1"/>
  <c r="AO127" i="1" s="1"/>
  <c r="AO109" i="1"/>
  <c r="AP109" i="1" s="1"/>
  <c r="AN19" i="1"/>
  <c r="AO19" i="1" s="1"/>
  <c r="AN93" i="1"/>
  <c r="AO93" i="1" s="1"/>
  <c r="AX93" i="1" s="1"/>
  <c r="AZ93" i="1" s="1"/>
  <c r="AX40" i="1"/>
  <c r="AZ40" i="1" s="1"/>
  <c r="AQ40" i="1"/>
  <c r="BA40" i="1" s="1"/>
  <c r="BC40" i="1" s="1"/>
  <c r="BE40" i="1" s="1"/>
  <c r="AP116" i="1"/>
  <c r="AO51" i="1"/>
  <c r="AX51" i="1" s="1"/>
  <c r="AZ51" i="1" s="1"/>
  <c r="AN76" i="1"/>
  <c r="AO76" i="1" s="1"/>
  <c r="AN125" i="1"/>
  <c r="AO125" i="1" s="1"/>
  <c r="AX125" i="1" s="1"/>
  <c r="AZ125" i="1" s="1"/>
  <c r="AN71" i="1"/>
  <c r="AO71" i="1" s="1"/>
  <c r="AN44" i="1"/>
  <c r="AO44" i="1" s="1"/>
  <c r="AP88" i="1"/>
  <c r="AQ88" i="1" s="1"/>
  <c r="AN124" i="1"/>
  <c r="AO124" i="1" s="1"/>
  <c r="AN67" i="1"/>
  <c r="AO67" i="1" s="1"/>
  <c r="AN43" i="1"/>
  <c r="AO43" i="1" s="1"/>
  <c r="AX43" i="1" s="1"/>
  <c r="AZ43" i="1" s="1"/>
  <c r="AN111" i="1"/>
  <c r="AO111" i="1" s="1"/>
  <c r="AN59" i="1"/>
  <c r="AO59" i="1"/>
  <c r="AN123" i="1"/>
  <c r="AO123" i="1" s="1"/>
  <c r="AN60" i="1"/>
  <c r="AO60" i="1" s="1"/>
  <c r="AN119" i="1"/>
  <c r="AO119" i="1" s="1"/>
  <c r="AX119" i="1" s="1"/>
  <c r="AZ119" i="1" s="1"/>
  <c r="AN55" i="1"/>
  <c r="AO55" i="1" s="1"/>
  <c r="AN65" i="1"/>
  <c r="AO65" i="1" s="1"/>
  <c r="AX65" i="1" s="1"/>
  <c r="AZ65" i="1" s="1"/>
  <c r="AN11" i="1"/>
  <c r="AO11" i="1" s="1"/>
  <c r="AN23" i="1"/>
  <c r="AN41" i="1"/>
  <c r="AP113" i="1"/>
  <c r="AQ113" i="1" s="1"/>
  <c r="BA113" i="1" s="1"/>
  <c r="BC113" i="1" s="1"/>
  <c r="BE113" i="1" s="1"/>
  <c r="AX116" i="1"/>
  <c r="AZ116" i="1" s="1"/>
  <c r="AP17" i="1"/>
  <c r="AQ17" i="1" s="1"/>
  <c r="AP84" i="1"/>
  <c r="AP46" i="1"/>
  <c r="AQ46" i="1" s="1"/>
  <c r="BA46" i="1" s="1"/>
  <c r="BC46" i="1" s="1"/>
  <c r="BE46" i="1" s="1"/>
  <c r="AN135" i="1"/>
  <c r="AO135" i="1" s="1"/>
  <c r="AN108" i="1"/>
  <c r="AP21" i="1"/>
  <c r="AN95" i="1"/>
  <c r="AO95" i="1" s="1"/>
  <c r="AN16" i="1"/>
  <c r="AN99" i="1"/>
  <c r="AO99" i="1"/>
  <c r="AN79" i="1"/>
  <c r="AO79" i="1" s="1"/>
  <c r="AN107" i="1"/>
  <c r="AO107" i="1" s="1"/>
  <c r="AN103" i="1"/>
  <c r="AO103" i="1" s="1"/>
  <c r="AX103" i="1" s="1"/>
  <c r="AZ103" i="1" s="1"/>
  <c r="AN39" i="1"/>
  <c r="AO39" i="1"/>
  <c r="AN91" i="1"/>
  <c r="AO91" i="1" s="1"/>
  <c r="AO47" i="1"/>
  <c r="AP47" i="1" s="1"/>
  <c r="AN83" i="1"/>
  <c r="AO83" i="1" s="1"/>
  <c r="AN27" i="1"/>
  <c r="AO27" i="1" s="1"/>
  <c r="AX27" i="1" s="1"/>
  <c r="AZ27" i="1" s="1"/>
  <c r="AN73" i="1"/>
  <c r="AO73" i="1" s="1"/>
  <c r="AN35" i="1"/>
  <c r="AO35" i="1"/>
  <c r="AX72" i="1"/>
  <c r="AZ72" i="1" s="1"/>
  <c r="AQ72" i="1"/>
  <c r="AR72" i="1" s="1"/>
  <c r="AS72" i="1" s="1"/>
  <c r="AU72" i="1" s="1"/>
  <c r="AP66" i="1"/>
  <c r="AQ66" i="1" s="1"/>
  <c r="BA66" i="1" s="1"/>
  <c r="BC66" i="1" s="1"/>
  <c r="BE66" i="1" s="1"/>
  <c r="BA18" i="1"/>
  <c r="BC18" i="1" s="1"/>
  <c r="BE18" i="1" s="1"/>
  <c r="AQ9" i="1"/>
  <c r="AR9" i="1" s="1"/>
  <c r="AT9" i="1" s="1"/>
  <c r="AV9" i="1" s="1"/>
  <c r="AQ98" i="1"/>
  <c r="AQ121" i="1"/>
  <c r="AP49" i="1"/>
  <c r="AQ114" i="1"/>
  <c r="AR114" i="1" s="1"/>
  <c r="AQ112" i="1"/>
  <c r="AR112" i="1" s="1"/>
  <c r="AR81" i="1"/>
  <c r="AS81" i="1" s="1"/>
  <c r="AU81" i="1" s="1"/>
  <c r="AQ116" i="1"/>
  <c r="AR116" i="1" s="1"/>
  <c r="AR34" i="1"/>
  <c r="AT34" i="1" s="1"/>
  <c r="AV34" i="1" s="1"/>
  <c r="AR33" i="1"/>
  <c r="AS33" i="1" s="1"/>
  <c r="AU33" i="1" s="1"/>
  <c r="AR80" i="1"/>
  <c r="AT80" i="1" s="1"/>
  <c r="AV80" i="1" s="1"/>
  <c r="AQ85" i="1"/>
  <c r="AQ104" i="1"/>
  <c r="BA104" i="1" s="1"/>
  <c r="BC104" i="1" s="1"/>
  <c r="BE104" i="1" s="1"/>
  <c r="AQ50" i="1"/>
  <c r="BA50" i="1" s="1"/>
  <c r="BC50" i="1" s="1"/>
  <c r="BE50" i="1" s="1"/>
  <c r="AQ84" i="1"/>
  <c r="BA84" i="1" s="1"/>
  <c r="BC84" i="1" s="1"/>
  <c r="BE84" i="1" s="1"/>
  <c r="AQ82" i="1"/>
  <c r="AQ117" i="1"/>
  <c r="AR117" i="1" s="1"/>
  <c r="AQ56" i="1"/>
  <c r="BA56" i="1" s="1"/>
  <c r="BC56" i="1" s="1"/>
  <c r="BE56" i="1" s="1"/>
  <c r="AQ57" i="1"/>
  <c r="BA57" i="1" s="1"/>
  <c r="BC57" i="1" s="1"/>
  <c r="BE57" i="1" s="1"/>
  <c r="AR69" i="1"/>
  <c r="AT69" i="1" s="1"/>
  <c r="AV69" i="1" s="1"/>
  <c r="AR18" i="1"/>
  <c r="AT18" i="1" s="1"/>
  <c r="AV18" i="1" s="1"/>
  <c r="AQ48" i="1"/>
  <c r="AR48" i="1" s="1"/>
  <c r="AT48" i="1" s="1"/>
  <c r="AV48" i="1" s="1"/>
  <c r="AX50" i="1"/>
  <c r="AZ50" i="1" s="1"/>
  <c r="AP30" i="1"/>
  <c r="AP38" i="1"/>
  <c r="AQ38" i="1" s="1"/>
  <c r="BA38" i="1" s="1"/>
  <c r="BC38" i="1" s="1"/>
  <c r="BE38" i="1" s="1"/>
  <c r="AP10" i="1"/>
  <c r="AP70" i="1"/>
  <c r="AP26" i="1"/>
  <c r="AQ26" i="1" s="1"/>
  <c r="AP102" i="1"/>
  <c r="AX102" i="1"/>
  <c r="AZ102" i="1" s="1"/>
  <c r="AX58" i="1"/>
  <c r="AZ58" i="1" s="1"/>
  <c r="AP58" i="1"/>
  <c r="AX90" i="1"/>
  <c r="AZ90" i="1" s="1"/>
  <c r="AP90" i="1"/>
  <c r="AQ90" i="1" s="1"/>
  <c r="BA90" i="1" s="1"/>
  <c r="BC90" i="1" s="1"/>
  <c r="BE90" i="1" s="1"/>
  <c r="BA25" i="1"/>
  <c r="BC25" i="1" s="1"/>
  <c r="BE25" i="1" s="1"/>
  <c r="AQ68" i="1"/>
  <c r="AR68" i="1" s="1"/>
  <c r="AT68" i="1" s="1"/>
  <c r="AV68" i="1" s="1"/>
  <c r="AX14" i="1"/>
  <c r="AZ14" i="1" s="1"/>
  <c r="AX68" i="1"/>
  <c r="AZ68" i="1" s="1"/>
  <c r="AP128" i="1"/>
  <c r="AP120" i="1"/>
  <c r="AP64" i="1"/>
  <c r="AP78" i="1"/>
  <c r="AQ78" i="1" s="1"/>
  <c r="AX78" i="1"/>
  <c r="AZ78" i="1" s="1"/>
  <c r="AX96" i="1"/>
  <c r="AZ96" i="1" s="1"/>
  <c r="AP62" i="1"/>
  <c r="AX24" i="1"/>
  <c r="AZ24" i="1" s="1"/>
  <c r="AP126" i="1"/>
  <c r="AX126" i="1"/>
  <c r="AZ126" i="1" s="1"/>
  <c r="AP94" i="1"/>
  <c r="AX94" i="1"/>
  <c r="AZ94" i="1" s="1"/>
  <c r="AX89" i="1"/>
  <c r="AZ89" i="1" s="1"/>
  <c r="AQ89" i="1"/>
  <c r="BA89" i="1" s="1"/>
  <c r="BC89" i="1" s="1"/>
  <c r="BE89" i="1" s="1"/>
  <c r="AP36" i="1"/>
  <c r="AQ32" i="1"/>
  <c r="AR32" i="1" s="1"/>
  <c r="AX32" i="1"/>
  <c r="AZ32" i="1" s="1"/>
  <c r="AP118" i="1"/>
  <c r="AX118" i="1"/>
  <c r="AZ118" i="1" s="1"/>
  <c r="AX74" i="1"/>
  <c r="AZ74" i="1" s="1"/>
  <c r="AP74" i="1"/>
  <c r="AQ74" i="1" s="1"/>
  <c r="BA74" i="1" s="1"/>
  <c r="BC74" i="1" s="1"/>
  <c r="BE74" i="1" s="1"/>
  <c r="AP14" i="1"/>
  <c r="AX30" i="1"/>
  <c r="AZ30" i="1" s="1"/>
  <c r="AP96" i="1"/>
  <c r="AS25" i="1"/>
  <c r="AU25" i="1" s="1"/>
  <c r="AX100" i="1"/>
  <c r="AZ100" i="1" s="1"/>
  <c r="AQ132" i="1"/>
  <c r="AR132" i="1" s="1"/>
  <c r="AX62" i="1"/>
  <c r="AZ62" i="1" s="1"/>
  <c r="AX46" i="1"/>
  <c r="AZ46" i="1" s="1"/>
  <c r="AO134" i="1"/>
  <c r="AP134" i="1" s="1"/>
  <c r="AO54" i="1"/>
  <c r="AX54" i="1" s="1"/>
  <c r="AZ54" i="1" s="1"/>
  <c r="AX132" i="1"/>
  <c r="AZ132" i="1" s="1"/>
  <c r="AX110" i="1"/>
  <c r="AZ110" i="1" s="1"/>
  <c r="AP100" i="1"/>
  <c r="AP110" i="1"/>
  <c r="AQ52" i="1"/>
  <c r="BA52" i="1" s="1"/>
  <c r="BC52" i="1" s="1"/>
  <c r="BE52" i="1" s="1"/>
  <c r="AO122" i="1"/>
  <c r="AO86" i="1"/>
  <c r="AX86" i="1" s="1"/>
  <c r="AZ86" i="1" s="1"/>
  <c r="AO22" i="1"/>
  <c r="AX22" i="1" s="1"/>
  <c r="AZ22" i="1" s="1"/>
  <c r="AO42" i="1"/>
  <c r="AX42" i="1" s="1"/>
  <c r="AZ42" i="1" s="1"/>
  <c r="AO106" i="1"/>
  <c r="AX106" i="1" s="1"/>
  <c r="AZ106" i="1" s="1"/>
  <c r="AX38" i="1"/>
  <c r="AZ38" i="1" s="1"/>
  <c r="AX10" i="1"/>
  <c r="AZ10" i="1" s="1"/>
  <c r="AX70" i="1"/>
  <c r="AZ70" i="1" s="1"/>
  <c r="AX26" i="1"/>
  <c r="AZ26" i="1" s="1"/>
  <c r="AP24" i="1"/>
  <c r="AS101" i="1"/>
  <c r="AU101" i="1" s="1"/>
  <c r="BA101" i="1"/>
  <c r="BC101" i="1" s="1"/>
  <c r="BE101" i="1" s="1"/>
  <c r="AT53" i="1"/>
  <c r="AV53" i="1" s="1"/>
  <c r="BA53" i="1"/>
  <c r="BC53" i="1" s="1"/>
  <c r="BE53" i="1" s="1"/>
  <c r="BA69" i="1"/>
  <c r="BC69" i="1" s="1"/>
  <c r="BE69" i="1" s="1"/>
  <c r="AT130" i="1"/>
  <c r="AV130" i="1" s="1"/>
  <c r="AW130" i="1" s="1"/>
  <c r="BF130" i="1" s="1"/>
  <c r="BA33" i="1"/>
  <c r="BC33" i="1" s="1"/>
  <c r="BE33" i="1" s="1"/>
  <c r="AP13" i="1" l="1"/>
  <c r="BA72" i="1"/>
  <c r="BC72" i="1" s="1"/>
  <c r="BE72" i="1" s="1"/>
  <c r="AP77" i="1"/>
  <c r="AR40" i="1"/>
  <c r="AP45" i="1"/>
  <c r="AX47" i="1"/>
  <c r="AZ47" i="1" s="1"/>
  <c r="AP97" i="1"/>
  <c r="AP59" i="1"/>
  <c r="AP43" i="1"/>
  <c r="AX109" i="1"/>
  <c r="AZ109" i="1" s="1"/>
  <c r="AP135" i="1"/>
  <c r="AQ135" i="1" s="1"/>
  <c r="BA17" i="1"/>
  <c r="BC17" i="1" s="1"/>
  <c r="BE17" i="1" s="1"/>
  <c r="AR17" i="1"/>
  <c r="AT17" i="1" s="1"/>
  <c r="AV17" i="1" s="1"/>
  <c r="AP11" i="1"/>
  <c r="AQ11" i="1" s="1"/>
  <c r="AQ43" i="1"/>
  <c r="AX76" i="1"/>
  <c r="AZ76" i="1" s="1"/>
  <c r="AX44" i="1"/>
  <c r="AZ44" i="1" s="1"/>
  <c r="AQ109" i="1"/>
  <c r="AR109" i="1"/>
  <c r="AT109" i="1" s="1"/>
  <c r="AV109" i="1" s="1"/>
  <c r="AP87" i="1"/>
  <c r="AQ87" i="1" s="1"/>
  <c r="AX73" i="1"/>
  <c r="AZ73" i="1" s="1"/>
  <c r="AP95" i="1"/>
  <c r="AQ95" i="1" s="1"/>
  <c r="AQ47" i="1"/>
  <c r="AR47" i="1" s="1"/>
  <c r="AX12" i="1"/>
  <c r="AZ12" i="1" s="1"/>
  <c r="AX61" i="1"/>
  <c r="AZ61" i="1" s="1"/>
  <c r="AP103" i="1"/>
  <c r="AP73" i="1"/>
  <c r="AQ73" i="1" s="1"/>
  <c r="BA73" i="1" s="1"/>
  <c r="BC73" i="1" s="1"/>
  <c r="BE73" i="1" s="1"/>
  <c r="AX83" i="1"/>
  <c r="AZ83" i="1" s="1"/>
  <c r="AP91" i="1"/>
  <c r="AX79" i="1"/>
  <c r="AZ79" i="1" s="1"/>
  <c r="AP125" i="1"/>
  <c r="AX95" i="1"/>
  <c r="AZ95" i="1" s="1"/>
  <c r="AO41" i="1"/>
  <c r="AX41" i="1" s="1"/>
  <c r="AZ41" i="1" s="1"/>
  <c r="AP65" i="1"/>
  <c r="AP119" i="1"/>
  <c r="AX123" i="1"/>
  <c r="AZ123" i="1" s="1"/>
  <c r="AX111" i="1"/>
  <c r="AZ111" i="1" s="1"/>
  <c r="AP111" i="1"/>
  <c r="AQ111" i="1" s="1"/>
  <c r="AP67" i="1"/>
  <c r="AQ67" i="1" s="1"/>
  <c r="AX67" i="1"/>
  <c r="AZ67" i="1" s="1"/>
  <c r="AX71" i="1"/>
  <c r="AZ71" i="1" s="1"/>
  <c r="AP37" i="1"/>
  <c r="AQ37" i="1" s="1"/>
  <c r="AQ13" i="1"/>
  <c r="AX115" i="1"/>
  <c r="AZ115" i="1" s="1"/>
  <c r="AP115" i="1"/>
  <c r="AQ115" i="1" s="1"/>
  <c r="AR115" i="1" s="1"/>
  <c r="AX131" i="1"/>
  <c r="AZ131" i="1" s="1"/>
  <c r="AP131" i="1"/>
  <c r="AQ131" i="1" s="1"/>
  <c r="AX20" i="1"/>
  <c r="AZ20" i="1" s="1"/>
  <c r="AP20" i="1"/>
  <c r="AP12" i="1"/>
  <c r="AQ12" i="1" s="1"/>
  <c r="BA12" i="1" s="1"/>
  <c r="BC12" i="1" s="1"/>
  <c r="BE12" i="1" s="1"/>
  <c r="AP51" i="1"/>
  <c r="AP61" i="1"/>
  <c r="AQ61" i="1" s="1"/>
  <c r="AP123" i="1"/>
  <c r="AQ123" i="1" s="1"/>
  <c r="AP83" i="1"/>
  <c r="AQ83" i="1" s="1"/>
  <c r="AP86" i="1"/>
  <c r="AQ86" i="1" s="1"/>
  <c r="AR86" i="1" s="1"/>
  <c r="AP35" i="1"/>
  <c r="AQ35" i="1" s="1"/>
  <c r="AP107" i="1"/>
  <c r="AQ107" i="1" s="1"/>
  <c r="AQ21" i="1"/>
  <c r="AR21" i="1" s="1"/>
  <c r="AT21" i="1" s="1"/>
  <c r="AV21" i="1" s="1"/>
  <c r="AX135" i="1"/>
  <c r="AZ135" i="1" s="1"/>
  <c r="AX11" i="1"/>
  <c r="AZ11" i="1" s="1"/>
  <c r="AX55" i="1"/>
  <c r="AZ55" i="1" s="1"/>
  <c r="AP60" i="1"/>
  <c r="AQ60" i="1" s="1"/>
  <c r="AX59" i="1"/>
  <c r="AZ59" i="1" s="1"/>
  <c r="AQ59" i="1"/>
  <c r="AP124" i="1"/>
  <c r="AQ124" i="1" s="1"/>
  <c r="AP44" i="1"/>
  <c r="AP76" i="1"/>
  <c r="AQ76" i="1" s="1"/>
  <c r="AP19" i="1"/>
  <c r="AQ19" i="1" s="1"/>
  <c r="AP105" i="1"/>
  <c r="AQ105" i="1" s="1"/>
  <c r="AP31" i="1"/>
  <c r="AQ31" i="1"/>
  <c r="AP15" i="1"/>
  <c r="AQ15" i="1" s="1"/>
  <c r="AP133" i="1"/>
  <c r="AX133" i="1"/>
  <c r="AZ133" i="1" s="1"/>
  <c r="AQ77" i="1"/>
  <c r="AR77" i="1" s="1"/>
  <c r="AT77" i="1" s="1"/>
  <c r="AV77" i="1" s="1"/>
  <c r="AX97" i="1"/>
  <c r="AZ97" i="1" s="1"/>
  <c r="AQ97" i="1"/>
  <c r="AP63" i="1"/>
  <c r="AQ63" i="1" s="1"/>
  <c r="AX87" i="1"/>
  <c r="AZ87" i="1" s="1"/>
  <c r="AX91" i="1"/>
  <c r="AZ91" i="1" s="1"/>
  <c r="AQ91" i="1"/>
  <c r="BA91" i="1" s="1"/>
  <c r="BC91" i="1" s="1"/>
  <c r="BE91" i="1" s="1"/>
  <c r="AR88" i="1"/>
  <c r="AT88" i="1" s="1"/>
  <c r="AV88" i="1" s="1"/>
  <c r="BA88" i="1"/>
  <c r="BC88" i="1" s="1"/>
  <c r="BE88" i="1" s="1"/>
  <c r="AP71" i="1"/>
  <c r="AQ71" i="1" s="1"/>
  <c r="AR104" i="1"/>
  <c r="AT104" i="1" s="1"/>
  <c r="AV104" i="1" s="1"/>
  <c r="AX35" i="1"/>
  <c r="AZ35" i="1" s="1"/>
  <c r="AP27" i="1"/>
  <c r="AX39" i="1"/>
  <c r="AZ39" i="1" s="1"/>
  <c r="AX107" i="1"/>
  <c r="AZ107" i="1" s="1"/>
  <c r="AX99" i="1"/>
  <c r="AZ99" i="1" s="1"/>
  <c r="AP99" i="1"/>
  <c r="AQ99" i="1" s="1"/>
  <c r="AR99" i="1" s="1"/>
  <c r="AO16" i="1"/>
  <c r="AO108" i="1"/>
  <c r="AX108" i="1" s="1"/>
  <c r="AZ108" i="1" s="1"/>
  <c r="AO23" i="1"/>
  <c r="AX23" i="1" s="1"/>
  <c r="AZ23" i="1" s="1"/>
  <c r="AP93" i="1"/>
  <c r="AP55" i="1"/>
  <c r="AQ55" i="1" s="1"/>
  <c r="BA55" i="1" s="1"/>
  <c r="BC55" i="1" s="1"/>
  <c r="BE55" i="1" s="1"/>
  <c r="AX60" i="1"/>
  <c r="AZ60" i="1" s="1"/>
  <c r="AX124" i="1"/>
  <c r="AZ124" i="1" s="1"/>
  <c r="AQ45" i="1"/>
  <c r="AR45" i="1" s="1"/>
  <c r="AS45" i="1" s="1"/>
  <c r="AU45" i="1" s="1"/>
  <c r="AX19" i="1"/>
  <c r="AZ19" i="1" s="1"/>
  <c r="AP127" i="1"/>
  <c r="AQ127" i="1" s="1"/>
  <c r="BA127" i="1" s="1"/>
  <c r="BC127" i="1" s="1"/>
  <c r="BE127" i="1" s="1"/>
  <c r="AX127" i="1"/>
  <c r="AZ127" i="1" s="1"/>
  <c r="AX105" i="1"/>
  <c r="AZ105" i="1" s="1"/>
  <c r="AX31" i="1"/>
  <c r="AZ31" i="1" s="1"/>
  <c r="AX15" i="1"/>
  <c r="AZ15" i="1" s="1"/>
  <c r="AO28" i="1"/>
  <c r="AP129" i="1"/>
  <c r="AQ129" i="1" s="1"/>
  <c r="BA129" i="1" s="1"/>
  <c r="BC129" i="1" s="1"/>
  <c r="BE129" i="1" s="1"/>
  <c r="AO75" i="1"/>
  <c r="AX75" i="1" s="1"/>
  <c r="AZ75" i="1" s="1"/>
  <c r="AO29" i="1"/>
  <c r="AP29" i="1" s="1"/>
  <c r="AO92" i="1"/>
  <c r="AX63" i="1"/>
  <c r="AZ63" i="1" s="1"/>
  <c r="AP39" i="1"/>
  <c r="AQ39" i="1" s="1"/>
  <c r="AR39" i="1" s="1"/>
  <c r="AP79" i="1"/>
  <c r="AT72" i="1"/>
  <c r="AV72" i="1" s="1"/>
  <c r="AW72" i="1" s="1"/>
  <c r="BF72" i="1" s="1"/>
  <c r="AS34" i="1"/>
  <c r="AU34" i="1" s="1"/>
  <c r="AR66" i="1"/>
  <c r="AR84" i="1"/>
  <c r="AS84" i="1" s="1"/>
  <c r="AU84" i="1" s="1"/>
  <c r="AT81" i="1"/>
  <c r="AV81" i="1" s="1"/>
  <c r="AW81" i="1" s="1"/>
  <c r="BF81" i="1" s="1"/>
  <c r="AR57" i="1"/>
  <c r="AS57" i="1" s="1"/>
  <c r="AU57" i="1" s="1"/>
  <c r="AS18" i="1"/>
  <c r="AU18" i="1" s="1"/>
  <c r="AW18" i="1" s="1"/>
  <c r="BF18" i="1" s="1"/>
  <c r="BA98" i="1"/>
  <c r="BC98" i="1" s="1"/>
  <c r="BE98" i="1" s="1"/>
  <c r="AQ58" i="1"/>
  <c r="BA58" i="1" s="1"/>
  <c r="BC58" i="1" s="1"/>
  <c r="BE58" i="1" s="1"/>
  <c r="BA117" i="1"/>
  <c r="BC117" i="1" s="1"/>
  <c r="BE117" i="1" s="1"/>
  <c r="AS117" i="1"/>
  <c r="AU117" i="1" s="1"/>
  <c r="AT117" i="1"/>
  <c r="AV117" i="1" s="1"/>
  <c r="BA116" i="1"/>
  <c r="BC116" i="1" s="1"/>
  <c r="BE116" i="1" s="1"/>
  <c r="AS116" i="1"/>
  <c r="AU116" i="1" s="1"/>
  <c r="AR52" i="1"/>
  <c r="AT52" i="1" s="1"/>
  <c r="AV52" i="1" s="1"/>
  <c r="BA121" i="1"/>
  <c r="BC121" i="1" s="1"/>
  <c r="BE121" i="1" s="1"/>
  <c r="AR121" i="1"/>
  <c r="AS121" i="1" s="1"/>
  <c r="AU121" i="1" s="1"/>
  <c r="AS80" i="1"/>
  <c r="AU80" i="1" s="1"/>
  <c r="AW80" i="1" s="1"/>
  <c r="BF80" i="1" s="1"/>
  <c r="AS104" i="1"/>
  <c r="AU104" i="1" s="1"/>
  <c r="AR90" i="1"/>
  <c r="AR89" i="1"/>
  <c r="AR129" i="1"/>
  <c r="AR113" i="1"/>
  <c r="AT113" i="1" s="1"/>
  <c r="AV113" i="1" s="1"/>
  <c r="AT116" i="1"/>
  <c r="AV116" i="1" s="1"/>
  <c r="AQ30" i="1"/>
  <c r="BA30" i="1" s="1"/>
  <c r="BC30" i="1" s="1"/>
  <c r="BE30" i="1" s="1"/>
  <c r="BA82" i="1"/>
  <c r="BC82" i="1" s="1"/>
  <c r="BE82" i="1" s="1"/>
  <c r="BA85" i="1"/>
  <c r="BC85" i="1" s="1"/>
  <c r="BE85" i="1" s="1"/>
  <c r="AQ10" i="1"/>
  <c r="BA10" i="1" s="1"/>
  <c r="BC10" i="1" s="1"/>
  <c r="BE10" i="1" s="1"/>
  <c r="AS48" i="1"/>
  <c r="AU48" i="1" s="1"/>
  <c r="AW48" i="1" s="1"/>
  <c r="BA48" i="1"/>
  <c r="BC48" i="1" s="1"/>
  <c r="BE48" i="1" s="1"/>
  <c r="AS112" i="1"/>
  <c r="AT112" i="1"/>
  <c r="AV112" i="1" s="1"/>
  <c r="BA112" i="1"/>
  <c r="BC112" i="1" s="1"/>
  <c r="BE112" i="1" s="1"/>
  <c r="AS114" i="1"/>
  <c r="AT114" i="1"/>
  <c r="AV114" i="1" s="1"/>
  <c r="BA114" i="1"/>
  <c r="BC114" i="1" s="1"/>
  <c r="BE114" i="1" s="1"/>
  <c r="BA9" i="1"/>
  <c r="BC9" i="1" s="1"/>
  <c r="BE9" i="1" s="1"/>
  <c r="AS9" i="1"/>
  <c r="AU9" i="1" s="1"/>
  <c r="AW9" i="1" s="1"/>
  <c r="AR74" i="1"/>
  <c r="AT74" i="1" s="1"/>
  <c r="AV74" i="1" s="1"/>
  <c r="AR26" i="1"/>
  <c r="AS26" i="1" s="1"/>
  <c r="AU26" i="1" s="1"/>
  <c r="AQ49" i="1"/>
  <c r="AR98" i="1"/>
  <c r="AS98" i="1" s="1"/>
  <c r="AU98" i="1" s="1"/>
  <c r="AR46" i="1"/>
  <c r="AS46" i="1" s="1"/>
  <c r="AU46" i="1" s="1"/>
  <c r="AQ94" i="1"/>
  <c r="BA94" i="1" s="1"/>
  <c r="BC94" i="1" s="1"/>
  <c r="BE94" i="1" s="1"/>
  <c r="AQ14" i="1"/>
  <c r="BA14" i="1" s="1"/>
  <c r="BC14" i="1" s="1"/>
  <c r="BE14" i="1" s="1"/>
  <c r="AQ36" i="1"/>
  <c r="BA36" i="1" s="1"/>
  <c r="BC36" i="1" s="1"/>
  <c r="BE36" i="1" s="1"/>
  <c r="AX134" i="1"/>
  <c r="AZ134" i="1" s="1"/>
  <c r="AR78" i="1"/>
  <c r="AT78" i="1" s="1"/>
  <c r="AV78" i="1" s="1"/>
  <c r="AQ70" i="1"/>
  <c r="AR70" i="1" s="1"/>
  <c r="AT70" i="1" s="1"/>
  <c r="AV70" i="1" s="1"/>
  <c r="AR38" i="1"/>
  <c r="AS38" i="1" s="1"/>
  <c r="AU38" i="1" s="1"/>
  <c r="AR56" i="1"/>
  <c r="AS56" i="1" s="1"/>
  <c r="AU56" i="1" s="1"/>
  <c r="AR82" i="1"/>
  <c r="AT82" i="1" s="1"/>
  <c r="AV82" i="1" s="1"/>
  <c r="AR50" i="1"/>
  <c r="AT50" i="1" s="1"/>
  <c r="AV50" i="1" s="1"/>
  <c r="AR85" i="1"/>
  <c r="AS85" i="1" s="1"/>
  <c r="AU85" i="1" s="1"/>
  <c r="AQ134" i="1"/>
  <c r="AR134" i="1" s="1"/>
  <c r="AS113" i="1"/>
  <c r="AU113" i="1" s="1"/>
  <c r="BA32" i="1"/>
  <c r="BC32" i="1" s="1"/>
  <c r="BE32" i="1" s="1"/>
  <c r="AQ128" i="1"/>
  <c r="AR128" i="1" s="1"/>
  <c r="AT128" i="1" s="1"/>
  <c r="AV128" i="1" s="1"/>
  <c r="BA26" i="1"/>
  <c r="BC26" i="1" s="1"/>
  <c r="BE26" i="1" s="1"/>
  <c r="AQ118" i="1"/>
  <c r="AQ120" i="1"/>
  <c r="BA68" i="1"/>
  <c r="BC68" i="1" s="1"/>
  <c r="BE68" i="1" s="1"/>
  <c r="AS68" i="1"/>
  <c r="AQ102" i="1"/>
  <c r="AR102" i="1" s="1"/>
  <c r="AQ24" i="1"/>
  <c r="AR24" i="1" s="1"/>
  <c r="AW34" i="1"/>
  <c r="BF34" i="1" s="1"/>
  <c r="AQ62" i="1"/>
  <c r="AR62" i="1" s="1"/>
  <c r="AT33" i="1"/>
  <c r="AV33" i="1" s="1"/>
  <c r="AW33" i="1" s="1"/>
  <c r="BF33" i="1" s="1"/>
  <c r="AP42" i="1"/>
  <c r="AQ42" i="1" s="1"/>
  <c r="AQ100" i="1"/>
  <c r="BA100" i="1" s="1"/>
  <c r="BC100" i="1" s="1"/>
  <c r="BE100" i="1" s="1"/>
  <c r="AX122" i="1"/>
  <c r="AZ122" i="1" s="1"/>
  <c r="AS32" i="1"/>
  <c r="AU32" i="1" s="1"/>
  <c r="AP22" i="1"/>
  <c r="AP54" i="1"/>
  <c r="AQ54" i="1" s="1"/>
  <c r="BA132" i="1"/>
  <c r="BC132" i="1" s="1"/>
  <c r="BE132" i="1" s="1"/>
  <c r="AT132" i="1"/>
  <c r="AV132" i="1" s="1"/>
  <c r="AQ64" i="1"/>
  <c r="BA64" i="1" s="1"/>
  <c r="BC64" i="1" s="1"/>
  <c r="BE64" i="1" s="1"/>
  <c r="AS78" i="1"/>
  <c r="BA78" i="1"/>
  <c r="BC78" i="1" s="1"/>
  <c r="BE78" i="1" s="1"/>
  <c r="AT25" i="1"/>
  <c r="AV25" i="1" s="1"/>
  <c r="AW25" i="1" s="1"/>
  <c r="BF25" i="1" s="1"/>
  <c r="AQ110" i="1"/>
  <c r="BA110" i="1" s="1"/>
  <c r="BC110" i="1" s="1"/>
  <c r="BE110" i="1" s="1"/>
  <c r="AQ126" i="1"/>
  <c r="AR126" i="1" s="1"/>
  <c r="AP106" i="1"/>
  <c r="AP122" i="1"/>
  <c r="AQ96" i="1"/>
  <c r="AR96" i="1" s="1"/>
  <c r="AS99" i="1"/>
  <c r="AU99" i="1" s="1"/>
  <c r="AT39" i="1"/>
  <c r="AV39" i="1" s="1"/>
  <c r="BA39" i="1"/>
  <c r="BC39" i="1" s="1"/>
  <c r="BE39" i="1" s="1"/>
  <c r="AW104" i="1"/>
  <c r="BF104" i="1" s="1"/>
  <c r="AS69" i="1"/>
  <c r="AT99" i="1"/>
  <c r="AV99" i="1" s="1"/>
  <c r="AS53" i="1"/>
  <c r="AT115" i="1"/>
  <c r="AV115" i="1" s="1"/>
  <c r="BA115" i="1"/>
  <c r="BC115" i="1" s="1"/>
  <c r="BE115" i="1" s="1"/>
  <c r="AT101" i="1"/>
  <c r="AV101" i="1" s="1"/>
  <c r="AW101" i="1" s="1"/>
  <c r="BF101" i="1" s="1"/>
  <c r="AP41" i="1" l="1"/>
  <c r="AT40" i="1"/>
  <c r="AV40" i="1" s="1"/>
  <c r="AS40" i="1"/>
  <c r="AU40" i="1" s="1"/>
  <c r="AW40" i="1" s="1"/>
  <c r="BF40" i="1" s="1"/>
  <c r="AS88" i="1"/>
  <c r="AU88" i="1" s="1"/>
  <c r="AR67" i="1"/>
  <c r="AS67" i="1" s="1"/>
  <c r="AU67" i="1" s="1"/>
  <c r="BA67" i="1"/>
  <c r="BC67" i="1" s="1"/>
  <c r="BE67" i="1" s="1"/>
  <c r="AR111" i="1"/>
  <c r="AS111" i="1" s="1"/>
  <c r="AU111" i="1" s="1"/>
  <c r="BA111" i="1"/>
  <c r="BC111" i="1" s="1"/>
  <c r="BE111" i="1" s="1"/>
  <c r="BA70" i="1"/>
  <c r="BC70" i="1" s="1"/>
  <c r="BE70" i="1" s="1"/>
  <c r="AW88" i="1"/>
  <c r="BF88" i="1" s="1"/>
  <c r="AR127" i="1"/>
  <c r="AS127" i="1" s="1"/>
  <c r="AU127" i="1" s="1"/>
  <c r="AS52" i="1"/>
  <c r="AU52" i="1" s="1"/>
  <c r="AW52" i="1" s="1"/>
  <c r="BF52" i="1" s="1"/>
  <c r="AR15" i="1"/>
  <c r="BA15" i="1"/>
  <c r="BC15" i="1" s="1"/>
  <c r="BE15" i="1" s="1"/>
  <c r="AS15" i="1"/>
  <c r="AU15" i="1" s="1"/>
  <c r="AR123" i="1"/>
  <c r="AS123" i="1" s="1"/>
  <c r="AU123" i="1" s="1"/>
  <c r="BA123" i="1"/>
  <c r="BC123" i="1" s="1"/>
  <c r="BE123" i="1" s="1"/>
  <c r="AR63" i="1"/>
  <c r="AS63" i="1" s="1"/>
  <c r="AU63" i="1" s="1"/>
  <c r="BA63" i="1"/>
  <c r="BC63" i="1" s="1"/>
  <c r="BE63" i="1" s="1"/>
  <c r="BA76" i="1"/>
  <c r="BC76" i="1" s="1"/>
  <c r="BE76" i="1" s="1"/>
  <c r="AR76" i="1"/>
  <c r="AT76" i="1" s="1"/>
  <c r="AV76" i="1" s="1"/>
  <c r="AR83" i="1"/>
  <c r="AT83" i="1" s="1"/>
  <c r="AV83" i="1" s="1"/>
  <c r="BA83" i="1"/>
  <c r="BC83" i="1" s="1"/>
  <c r="BE83" i="1" s="1"/>
  <c r="AR131" i="1"/>
  <c r="AT131" i="1" s="1"/>
  <c r="AV131" i="1" s="1"/>
  <c r="BA131" i="1"/>
  <c r="BC131" i="1" s="1"/>
  <c r="BE131" i="1" s="1"/>
  <c r="AR95" i="1"/>
  <c r="AS95" i="1"/>
  <c r="AU95" i="1" s="1"/>
  <c r="BA95" i="1"/>
  <c r="BC95" i="1" s="1"/>
  <c r="BE95" i="1" s="1"/>
  <c r="AR35" i="1"/>
  <c r="AS35" i="1" s="1"/>
  <c r="AU35" i="1" s="1"/>
  <c r="BA35" i="1"/>
  <c r="BC35" i="1" s="1"/>
  <c r="BE35" i="1" s="1"/>
  <c r="BA61" i="1"/>
  <c r="BC61" i="1" s="1"/>
  <c r="BE61" i="1" s="1"/>
  <c r="AR87" i="1"/>
  <c r="AS87" i="1" s="1"/>
  <c r="AU87" i="1" s="1"/>
  <c r="BA87" i="1"/>
  <c r="BC87" i="1" s="1"/>
  <c r="BE87" i="1" s="1"/>
  <c r="AR105" i="1"/>
  <c r="AS105" i="1" s="1"/>
  <c r="AU105" i="1" s="1"/>
  <c r="BA105" i="1"/>
  <c r="BC105" i="1" s="1"/>
  <c r="BE105" i="1" s="1"/>
  <c r="BA37" i="1"/>
  <c r="BC37" i="1" s="1"/>
  <c r="BE37" i="1" s="1"/>
  <c r="AR37" i="1"/>
  <c r="AR135" i="1"/>
  <c r="AT135" i="1" s="1"/>
  <c r="AV135" i="1" s="1"/>
  <c r="BA135" i="1"/>
  <c r="BC135" i="1" s="1"/>
  <c r="BE135" i="1" s="1"/>
  <c r="AR97" i="1"/>
  <c r="AT97" i="1" s="1"/>
  <c r="AV97" i="1" s="1"/>
  <c r="BA97" i="1"/>
  <c r="BC97" i="1" s="1"/>
  <c r="BE97" i="1" s="1"/>
  <c r="AR31" i="1"/>
  <c r="AS31" i="1" s="1"/>
  <c r="AU31" i="1" s="1"/>
  <c r="BA31" i="1"/>
  <c r="BC31" i="1" s="1"/>
  <c r="BE31" i="1" s="1"/>
  <c r="BA124" i="1"/>
  <c r="BC124" i="1" s="1"/>
  <c r="BE124" i="1" s="1"/>
  <c r="AR60" i="1"/>
  <c r="AS60" i="1" s="1"/>
  <c r="AU60" i="1" s="1"/>
  <c r="BA60" i="1"/>
  <c r="BC60" i="1" s="1"/>
  <c r="BE60" i="1" s="1"/>
  <c r="BA43" i="1"/>
  <c r="BC43" i="1" s="1"/>
  <c r="BE43" i="1" s="1"/>
  <c r="AT35" i="1"/>
  <c r="AV35" i="1" s="1"/>
  <c r="AS17" i="1"/>
  <c r="BA45" i="1"/>
  <c r="BC45" i="1" s="1"/>
  <c r="BE45" i="1" s="1"/>
  <c r="AT45" i="1"/>
  <c r="AV45" i="1" s="1"/>
  <c r="AW45" i="1" s="1"/>
  <c r="AQ93" i="1"/>
  <c r="AQ27" i="1"/>
  <c r="AR27" i="1"/>
  <c r="AT27" i="1" s="1"/>
  <c r="AV27" i="1" s="1"/>
  <c r="AR71" i="1"/>
  <c r="AS71" i="1" s="1"/>
  <c r="AU71" i="1" s="1"/>
  <c r="BA71" i="1"/>
  <c r="BC71" i="1" s="1"/>
  <c r="BE71" i="1" s="1"/>
  <c r="AQ51" i="1"/>
  <c r="AR51" i="1" s="1"/>
  <c r="AT51" i="1" s="1"/>
  <c r="AV51" i="1" s="1"/>
  <c r="AQ125" i="1"/>
  <c r="AR125" i="1" s="1"/>
  <c r="AR73" i="1"/>
  <c r="AS73" i="1" s="1"/>
  <c r="AU73" i="1" s="1"/>
  <c r="AS47" i="1"/>
  <c r="AU47" i="1" s="1"/>
  <c r="BA47" i="1"/>
  <c r="BC47" i="1" s="1"/>
  <c r="BE47" i="1" s="1"/>
  <c r="AQ41" i="1"/>
  <c r="AR41" i="1" s="1"/>
  <c r="AT41" i="1" s="1"/>
  <c r="AV41" i="1" s="1"/>
  <c r="AR11" i="1"/>
  <c r="AS11" i="1" s="1"/>
  <c r="BA11" i="1"/>
  <c r="BC11" i="1" s="1"/>
  <c r="BE11" i="1" s="1"/>
  <c r="BA99" i="1"/>
  <c r="BC99" i="1" s="1"/>
  <c r="BE99" i="1" s="1"/>
  <c r="AT111" i="1"/>
  <c r="AV111" i="1" s="1"/>
  <c r="AW111" i="1" s="1"/>
  <c r="AT73" i="1"/>
  <c r="AV73" i="1" s="1"/>
  <c r="AQ79" i="1"/>
  <c r="AR79" i="1" s="1"/>
  <c r="AX29" i="1"/>
  <c r="AZ29" i="1" s="1"/>
  <c r="AQ29" i="1"/>
  <c r="AP23" i="1"/>
  <c r="AQ23" i="1" s="1"/>
  <c r="BA59" i="1"/>
  <c r="BC59" i="1" s="1"/>
  <c r="BE59" i="1" s="1"/>
  <c r="AR12" i="1"/>
  <c r="AS12" i="1" s="1"/>
  <c r="AU12" i="1" s="1"/>
  <c r="AQ65" i="1"/>
  <c r="AQ103" i="1"/>
  <c r="AS109" i="1"/>
  <c r="AU109" i="1" s="1"/>
  <c r="AW109" i="1" s="1"/>
  <c r="BA109" i="1"/>
  <c r="BC109" i="1" s="1"/>
  <c r="BE109" i="1" s="1"/>
  <c r="AR59" i="1"/>
  <c r="AT59" i="1" s="1"/>
  <c r="AV59" i="1" s="1"/>
  <c r="AQ133" i="1"/>
  <c r="AR133" i="1" s="1"/>
  <c r="AT133" i="1" s="1"/>
  <c r="AV133" i="1" s="1"/>
  <c r="AT11" i="1"/>
  <c r="AV11" i="1" s="1"/>
  <c r="AR55" i="1"/>
  <c r="AS55" i="1" s="1"/>
  <c r="AU55" i="1" s="1"/>
  <c r="AP16" i="1"/>
  <c r="AQ16" i="1" s="1"/>
  <c r="AR19" i="1"/>
  <c r="AS19" i="1" s="1"/>
  <c r="AU19" i="1" s="1"/>
  <c r="BA19" i="1"/>
  <c r="BC19" i="1" s="1"/>
  <c r="BE19" i="1" s="1"/>
  <c r="AX16" i="1"/>
  <c r="AZ16" i="1" s="1"/>
  <c r="AR61" i="1"/>
  <c r="AS61" i="1" s="1"/>
  <c r="AU61" i="1" s="1"/>
  <c r="AX92" i="1"/>
  <c r="AZ92" i="1" s="1"/>
  <c r="AP28" i="1"/>
  <c r="AQ28" i="1" s="1"/>
  <c r="AT31" i="1"/>
  <c r="AV31" i="1" s="1"/>
  <c r="AR124" i="1"/>
  <c r="AS124" i="1" s="1"/>
  <c r="AU124" i="1" s="1"/>
  <c r="AT60" i="1"/>
  <c r="AV60" i="1" s="1"/>
  <c r="AR107" i="1"/>
  <c r="AT107" i="1" s="1"/>
  <c r="AV107" i="1" s="1"/>
  <c r="BA107" i="1"/>
  <c r="BC107" i="1" s="1"/>
  <c r="BE107" i="1" s="1"/>
  <c r="AS107" i="1"/>
  <c r="AU107" i="1" s="1"/>
  <c r="AX28" i="1"/>
  <c r="AZ28" i="1" s="1"/>
  <c r="AR13" i="1"/>
  <c r="AT13" i="1" s="1"/>
  <c r="AV13" i="1" s="1"/>
  <c r="BA13" i="1"/>
  <c r="BC13" i="1" s="1"/>
  <c r="BE13" i="1" s="1"/>
  <c r="AQ119" i="1"/>
  <c r="AR119" i="1" s="1"/>
  <c r="AP75" i="1"/>
  <c r="AQ75" i="1" s="1"/>
  <c r="AP108" i="1"/>
  <c r="AQ108" i="1" s="1"/>
  <c r="AT63" i="1"/>
  <c r="AV63" i="1" s="1"/>
  <c r="BA77" i="1"/>
  <c r="BC77" i="1" s="1"/>
  <c r="BE77" i="1" s="1"/>
  <c r="AS77" i="1"/>
  <c r="AU77" i="1" s="1"/>
  <c r="AW77" i="1" s="1"/>
  <c r="AT15" i="1"/>
  <c r="AV15" i="1" s="1"/>
  <c r="BA21" i="1"/>
  <c r="BC21" i="1" s="1"/>
  <c r="BE21" i="1" s="1"/>
  <c r="AS21" i="1"/>
  <c r="AU21" i="1" s="1"/>
  <c r="AW21" i="1" s="1"/>
  <c r="AQ20" i="1"/>
  <c r="AR91" i="1"/>
  <c r="AS91" i="1" s="1"/>
  <c r="AU91" i="1" s="1"/>
  <c r="AP92" i="1"/>
  <c r="AT47" i="1"/>
  <c r="AV47" i="1" s="1"/>
  <c r="AT95" i="1"/>
  <c r="AV95" i="1" s="1"/>
  <c r="AQ44" i="1"/>
  <c r="AR43" i="1"/>
  <c r="AT43" i="1" s="1"/>
  <c r="AV43" i="1" s="1"/>
  <c r="BF48" i="1"/>
  <c r="AT84" i="1"/>
  <c r="AV84" i="1" s="1"/>
  <c r="AW84" i="1" s="1"/>
  <c r="BF84" i="1" s="1"/>
  <c r="AR94" i="1"/>
  <c r="AT94" i="1" s="1"/>
  <c r="AV94" i="1" s="1"/>
  <c r="AT127" i="1"/>
  <c r="AV127" i="1" s="1"/>
  <c r="AW127" i="1" s="1"/>
  <c r="BF127" i="1" s="1"/>
  <c r="AT66" i="1"/>
  <c r="AV66" i="1" s="1"/>
  <c r="AS66" i="1"/>
  <c r="AU66" i="1" s="1"/>
  <c r="AT85" i="1"/>
  <c r="AV85" i="1" s="1"/>
  <c r="AW85" i="1" s="1"/>
  <c r="BF85" i="1" s="1"/>
  <c r="AW117" i="1"/>
  <c r="BF117" i="1" s="1"/>
  <c r="AT57" i="1"/>
  <c r="AV57" i="1" s="1"/>
  <c r="AW57" i="1" s="1"/>
  <c r="BF57" i="1" s="1"/>
  <c r="AU11" i="1"/>
  <c r="AW11" i="1" s="1"/>
  <c r="BF11" i="1" s="1"/>
  <c r="AU78" i="1"/>
  <c r="AW78" i="1" s="1"/>
  <c r="BF78" i="1" s="1"/>
  <c r="AU53" i="1"/>
  <c r="AW53" i="1" s="1"/>
  <c r="BF53" i="1" s="1"/>
  <c r="AU69" i="1"/>
  <c r="AW69" i="1" s="1"/>
  <c r="BF69" i="1" s="1"/>
  <c r="AU17" i="1"/>
  <c r="AW17" i="1" s="1"/>
  <c r="BF17" i="1" s="1"/>
  <c r="AU68" i="1"/>
  <c r="AW68" i="1" s="1"/>
  <c r="BF68" i="1" s="1"/>
  <c r="AU114" i="1"/>
  <c r="AW114" i="1" s="1"/>
  <c r="BF114" i="1" s="1"/>
  <c r="AT37" i="1"/>
  <c r="AV37" i="1" s="1"/>
  <c r="AS37" i="1"/>
  <c r="AU37" i="1" s="1"/>
  <c r="AR120" i="1"/>
  <c r="AT120" i="1" s="1"/>
  <c r="AV120" i="1" s="1"/>
  <c r="AR118" i="1"/>
  <c r="AT118" i="1" s="1"/>
  <c r="AV118" i="1" s="1"/>
  <c r="AT98" i="1"/>
  <c r="AV98" i="1" s="1"/>
  <c r="AW98" i="1" s="1"/>
  <c r="BF98" i="1" s="1"/>
  <c r="AT102" i="1"/>
  <c r="AV102" i="1" s="1"/>
  <c r="AT56" i="1"/>
  <c r="AV56" i="1" s="1"/>
  <c r="AW56" i="1" s="1"/>
  <c r="BF56" i="1" s="1"/>
  <c r="AT46" i="1"/>
  <c r="AV46" i="1" s="1"/>
  <c r="AW46" i="1" s="1"/>
  <c r="BF46" i="1" s="1"/>
  <c r="AR54" i="1"/>
  <c r="AT54" i="1" s="1"/>
  <c r="AV54" i="1" s="1"/>
  <c r="BF9" i="1"/>
  <c r="AS82" i="1"/>
  <c r="AU82" i="1" s="1"/>
  <c r="AW82" i="1" s="1"/>
  <c r="BF82" i="1" s="1"/>
  <c r="AR64" i="1"/>
  <c r="AS64" i="1" s="1"/>
  <c r="AU64" i="1" s="1"/>
  <c r="AS50" i="1"/>
  <c r="AU50" i="1" s="1"/>
  <c r="AW50" i="1" s="1"/>
  <c r="BF50" i="1" s="1"/>
  <c r="AR36" i="1"/>
  <c r="AT36" i="1" s="1"/>
  <c r="AV36" i="1" s="1"/>
  <c r="AR58" i="1"/>
  <c r="AU112" i="1"/>
  <c r="AW112" i="1" s="1"/>
  <c r="BF112" i="1" s="1"/>
  <c r="AQ22" i="1"/>
  <c r="BA22" i="1" s="1"/>
  <c r="BC22" i="1" s="1"/>
  <c r="BE22" i="1" s="1"/>
  <c r="BA49" i="1"/>
  <c r="BC49" i="1" s="1"/>
  <c r="BE49" i="1" s="1"/>
  <c r="AS129" i="1"/>
  <c r="AU129" i="1" s="1"/>
  <c r="AT129" i="1"/>
  <c r="AV129" i="1" s="1"/>
  <c r="AR10" i="1"/>
  <c r="AS10" i="1" s="1"/>
  <c r="AU10" i="1" s="1"/>
  <c r="AR30" i="1"/>
  <c r="AS30" i="1" s="1"/>
  <c r="AU30" i="1" s="1"/>
  <c r="AW116" i="1"/>
  <c r="BF116" i="1" s="1"/>
  <c r="AR42" i="1"/>
  <c r="AS42" i="1" s="1"/>
  <c r="AU42" i="1" s="1"/>
  <c r="AR110" i="1"/>
  <c r="AS110" i="1" s="1"/>
  <c r="AU110" i="1" s="1"/>
  <c r="AR100" i="1"/>
  <c r="AS100" i="1" s="1"/>
  <c r="AU100" i="1" s="1"/>
  <c r="AR49" i="1"/>
  <c r="AT49" i="1" s="1"/>
  <c r="AV49" i="1" s="1"/>
  <c r="AR14" i="1"/>
  <c r="AS14" i="1" s="1"/>
  <c r="AU14" i="1" s="1"/>
  <c r="AT121" i="1"/>
  <c r="AV121" i="1" s="1"/>
  <c r="AW121" i="1" s="1"/>
  <c r="BF121" i="1" s="1"/>
  <c r="BA62" i="1"/>
  <c r="BC62" i="1" s="1"/>
  <c r="BE62" i="1" s="1"/>
  <c r="AS62" i="1"/>
  <c r="BA42" i="1"/>
  <c r="BC42" i="1" s="1"/>
  <c r="BE42" i="1" s="1"/>
  <c r="BA96" i="1"/>
  <c r="BC96" i="1" s="1"/>
  <c r="BE96" i="1" s="1"/>
  <c r="AS86" i="1"/>
  <c r="AU86" i="1" s="1"/>
  <c r="BA86" i="1"/>
  <c r="BC86" i="1" s="1"/>
  <c r="BE86" i="1" s="1"/>
  <c r="AT86" i="1"/>
  <c r="AV86" i="1" s="1"/>
  <c r="BA118" i="1"/>
  <c r="BC118" i="1" s="1"/>
  <c r="BE118" i="1" s="1"/>
  <c r="BA128" i="1"/>
  <c r="BC128" i="1" s="1"/>
  <c r="BE128" i="1" s="1"/>
  <c r="AS128" i="1"/>
  <c r="AQ106" i="1"/>
  <c r="AR106" i="1" s="1"/>
  <c r="AT62" i="1"/>
  <c r="AV62" i="1" s="1"/>
  <c r="AS70" i="1"/>
  <c r="AW113" i="1"/>
  <c r="BF113" i="1" s="1"/>
  <c r="AT134" i="1"/>
  <c r="AV134" i="1" s="1"/>
  <c r="AS74" i="1"/>
  <c r="AS96" i="1"/>
  <c r="AU96" i="1" s="1"/>
  <c r="AS132" i="1"/>
  <c r="AT38" i="1"/>
  <c r="AV38" i="1" s="1"/>
  <c r="AW38" i="1" s="1"/>
  <c r="BF38" i="1" s="1"/>
  <c r="AT90" i="1"/>
  <c r="AV90" i="1" s="1"/>
  <c r="AS90" i="1"/>
  <c r="BA54" i="1"/>
  <c r="BC54" i="1" s="1"/>
  <c r="BE54" i="1" s="1"/>
  <c r="AT89" i="1"/>
  <c r="AV89" i="1" s="1"/>
  <c r="AS89" i="1"/>
  <c r="AU89" i="1" s="1"/>
  <c r="AS24" i="1"/>
  <c r="AU24" i="1" s="1"/>
  <c r="BA24" i="1"/>
  <c r="BC24" i="1" s="1"/>
  <c r="BE24" i="1" s="1"/>
  <c r="AS134" i="1"/>
  <c r="AU134" i="1" s="1"/>
  <c r="BA134" i="1"/>
  <c r="BC134" i="1" s="1"/>
  <c r="BE134" i="1" s="1"/>
  <c r="BA126" i="1"/>
  <c r="BC126" i="1" s="1"/>
  <c r="BE126" i="1" s="1"/>
  <c r="AS102" i="1"/>
  <c r="BA102" i="1"/>
  <c r="BC102" i="1" s="1"/>
  <c r="BE102" i="1" s="1"/>
  <c r="BA120" i="1"/>
  <c r="BC120" i="1" s="1"/>
  <c r="BE120" i="1" s="1"/>
  <c r="AS120" i="1"/>
  <c r="AT67" i="1"/>
  <c r="AV67" i="1" s="1"/>
  <c r="AT26" i="1"/>
  <c r="AV26" i="1" s="1"/>
  <c r="AW26" i="1" s="1"/>
  <c r="BF26" i="1" s="1"/>
  <c r="AT32" i="1"/>
  <c r="AV32" i="1" s="1"/>
  <c r="AW32" i="1" s="1"/>
  <c r="BF32" i="1" s="1"/>
  <c r="AQ122" i="1"/>
  <c r="BA122" i="1" s="1"/>
  <c r="BC122" i="1" s="1"/>
  <c r="BE122" i="1" s="1"/>
  <c r="AS126" i="1"/>
  <c r="AU126" i="1" s="1"/>
  <c r="AT24" i="1"/>
  <c r="AV24" i="1" s="1"/>
  <c r="AS115" i="1"/>
  <c r="AS39" i="1"/>
  <c r="AW99" i="1"/>
  <c r="AS83" i="1"/>
  <c r="AS131" i="1"/>
  <c r="AT124" i="1" l="1"/>
  <c r="AV124" i="1" s="1"/>
  <c r="BF77" i="1"/>
  <c r="AW31" i="1"/>
  <c r="BF31" i="1" s="1"/>
  <c r="AR20" i="1"/>
  <c r="AT20" i="1" s="1"/>
  <c r="AV20" i="1" s="1"/>
  <c r="AS13" i="1"/>
  <c r="AU13" i="1" s="1"/>
  <c r="AW124" i="1"/>
  <c r="BF124" i="1" s="1"/>
  <c r="AT61" i="1"/>
  <c r="AV61" i="1" s="1"/>
  <c r="AW61" i="1" s="1"/>
  <c r="BF61" i="1" s="1"/>
  <c r="AW66" i="1"/>
  <c r="BF66" i="1" s="1"/>
  <c r="BF21" i="1"/>
  <c r="AW73" i="1"/>
  <c r="BF73" i="1" s="1"/>
  <c r="AT19" i="1"/>
  <c r="AV19" i="1" s="1"/>
  <c r="AW19" i="1" s="1"/>
  <c r="BF19" i="1" s="1"/>
  <c r="BF111" i="1"/>
  <c r="AS43" i="1"/>
  <c r="AU43" i="1" s="1"/>
  <c r="AW43" i="1" s="1"/>
  <c r="BF43" i="1" s="1"/>
  <c r="AW15" i="1"/>
  <c r="BF15" i="1" s="1"/>
  <c r="BF99" i="1"/>
  <c r="AW67" i="1"/>
  <c r="BF67" i="1" s="1"/>
  <c r="AT105" i="1"/>
  <c r="AV105" i="1" s="1"/>
  <c r="AW63" i="1"/>
  <c r="BF63" i="1" s="1"/>
  <c r="AT10" i="1"/>
  <c r="AV10" i="1" s="1"/>
  <c r="AT123" i="1"/>
  <c r="AV123" i="1" s="1"/>
  <c r="AW123" i="1" s="1"/>
  <c r="BF123" i="1" s="1"/>
  <c r="AS59" i="1"/>
  <c r="AU59" i="1" s="1"/>
  <c r="AW59" i="1" s="1"/>
  <c r="BF59" i="1" s="1"/>
  <c r="BF45" i="1"/>
  <c r="AS97" i="1"/>
  <c r="AU97" i="1" s="1"/>
  <c r="AW97" i="1" s="1"/>
  <c r="BF97" i="1" s="1"/>
  <c r="AS135" i="1"/>
  <c r="AU135" i="1" s="1"/>
  <c r="AW135" i="1" s="1"/>
  <c r="BF135" i="1" s="1"/>
  <c r="AR75" i="1"/>
  <c r="AS75" i="1"/>
  <c r="AU75" i="1" s="1"/>
  <c r="BA75" i="1"/>
  <c r="BC75" i="1" s="1"/>
  <c r="BE75" i="1" s="1"/>
  <c r="BA28" i="1"/>
  <c r="BC28" i="1" s="1"/>
  <c r="BE28" i="1" s="1"/>
  <c r="BA65" i="1"/>
  <c r="BC65" i="1" s="1"/>
  <c r="BE65" i="1" s="1"/>
  <c r="AR29" i="1"/>
  <c r="BA29" i="1"/>
  <c r="BC29" i="1" s="1"/>
  <c r="BE29" i="1" s="1"/>
  <c r="AS29" i="1"/>
  <c r="AU29" i="1" s="1"/>
  <c r="AW95" i="1"/>
  <c r="BF95" i="1" s="1"/>
  <c r="AS76" i="1"/>
  <c r="AU76" i="1" s="1"/>
  <c r="AW76" i="1" s="1"/>
  <c r="BF76" i="1" s="1"/>
  <c r="AR28" i="1"/>
  <c r="AT28" i="1" s="1"/>
  <c r="AV28" i="1" s="1"/>
  <c r="AT71" i="1"/>
  <c r="AV71" i="1" s="1"/>
  <c r="AW71" i="1" s="1"/>
  <c r="BF71" i="1" s="1"/>
  <c r="AW47" i="1"/>
  <c r="BF47" i="1" s="1"/>
  <c r="BA93" i="1"/>
  <c r="BC93" i="1" s="1"/>
  <c r="BE93" i="1" s="1"/>
  <c r="BA44" i="1"/>
  <c r="BC44" i="1" s="1"/>
  <c r="BE44" i="1" s="1"/>
  <c r="AR92" i="1"/>
  <c r="AS92" i="1" s="1"/>
  <c r="AU92" i="1" s="1"/>
  <c r="AR108" i="1"/>
  <c r="AT108" i="1"/>
  <c r="AV108" i="1" s="1"/>
  <c r="AQ92" i="1"/>
  <c r="AR16" i="1"/>
  <c r="AS16" i="1" s="1"/>
  <c r="AU16" i="1" s="1"/>
  <c r="BA16" i="1"/>
  <c r="BC16" i="1" s="1"/>
  <c r="BE16" i="1" s="1"/>
  <c r="BA133" i="1"/>
  <c r="BC133" i="1" s="1"/>
  <c r="BE133" i="1" s="1"/>
  <c r="AS133" i="1"/>
  <c r="AU133" i="1" s="1"/>
  <c r="AW133" i="1" s="1"/>
  <c r="BA103" i="1"/>
  <c r="BC103" i="1" s="1"/>
  <c r="BE103" i="1" s="1"/>
  <c r="AT12" i="1"/>
  <c r="AV12" i="1" s="1"/>
  <c r="AW12" i="1" s="1"/>
  <c r="BF12" i="1" s="1"/>
  <c r="AR23" i="1"/>
  <c r="AS23" i="1" s="1"/>
  <c r="AU23" i="1" s="1"/>
  <c r="BA23" i="1"/>
  <c r="BC23" i="1" s="1"/>
  <c r="BE23" i="1" s="1"/>
  <c r="BA27" i="1"/>
  <c r="BC27" i="1" s="1"/>
  <c r="BE27" i="1" s="1"/>
  <c r="AS27" i="1"/>
  <c r="AU27" i="1" s="1"/>
  <c r="AW27" i="1" s="1"/>
  <c r="AW35" i="1"/>
  <c r="BF35" i="1" s="1"/>
  <c r="AW105" i="1"/>
  <c r="BF105" i="1" s="1"/>
  <c r="BA119" i="1"/>
  <c r="BC119" i="1" s="1"/>
  <c r="BE119" i="1" s="1"/>
  <c r="AS119" i="1"/>
  <c r="AU119" i="1" s="1"/>
  <c r="AW60" i="1"/>
  <c r="BF60" i="1" s="1"/>
  <c r="AW129" i="1"/>
  <c r="BF129" i="1" s="1"/>
  <c r="BA108" i="1"/>
  <c r="BC108" i="1" s="1"/>
  <c r="BE108" i="1" s="1"/>
  <c r="AS108" i="1"/>
  <c r="AU108" i="1" s="1"/>
  <c r="AT55" i="1"/>
  <c r="AV55" i="1" s="1"/>
  <c r="AW55" i="1" s="1"/>
  <c r="BF55" i="1" s="1"/>
  <c r="AW107" i="1"/>
  <c r="BF107" i="1" s="1"/>
  <c r="BF109" i="1"/>
  <c r="BA125" i="1"/>
  <c r="BC125" i="1" s="1"/>
  <c r="BE125" i="1" s="1"/>
  <c r="AS125" i="1"/>
  <c r="AU125" i="1" s="1"/>
  <c r="AT29" i="1"/>
  <c r="AV29" i="1" s="1"/>
  <c r="AT87" i="1"/>
  <c r="AV87" i="1" s="1"/>
  <c r="AW87" i="1" s="1"/>
  <c r="BF87" i="1" s="1"/>
  <c r="AT91" i="1"/>
  <c r="AV91" i="1" s="1"/>
  <c r="AW91" i="1" s="1"/>
  <c r="BF91" i="1" s="1"/>
  <c r="AS20" i="1"/>
  <c r="AU20" i="1" s="1"/>
  <c r="BA20" i="1"/>
  <c r="BC20" i="1" s="1"/>
  <c r="BE20" i="1" s="1"/>
  <c r="AR44" i="1"/>
  <c r="AS44" i="1" s="1"/>
  <c r="AU44" i="1" s="1"/>
  <c r="AT75" i="1"/>
  <c r="AV75" i="1" s="1"/>
  <c r="AT119" i="1"/>
  <c r="AV119" i="1" s="1"/>
  <c r="AW13" i="1"/>
  <c r="BF13" i="1" s="1"/>
  <c r="AR65" i="1"/>
  <c r="AT65" i="1" s="1"/>
  <c r="AV65" i="1" s="1"/>
  <c r="AS79" i="1"/>
  <c r="AU79" i="1" s="1"/>
  <c r="BA79" i="1"/>
  <c r="BC79" i="1" s="1"/>
  <c r="BE79" i="1" s="1"/>
  <c r="AT79" i="1"/>
  <c r="AV79" i="1" s="1"/>
  <c r="AW79" i="1" s="1"/>
  <c r="BA41" i="1"/>
  <c r="BC41" i="1" s="1"/>
  <c r="BE41" i="1" s="1"/>
  <c r="AS41" i="1"/>
  <c r="AU41" i="1" s="1"/>
  <c r="AW41" i="1" s="1"/>
  <c r="AT125" i="1"/>
  <c r="AV125" i="1" s="1"/>
  <c r="BA51" i="1"/>
  <c r="BC51" i="1" s="1"/>
  <c r="BE51" i="1" s="1"/>
  <c r="AS51" i="1"/>
  <c r="AU51" i="1" s="1"/>
  <c r="AW51" i="1" s="1"/>
  <c r="AR93" i="1"/>
  <c r="AT93" i="1" s="1"/>
  <c r="AV93" i="1" s="1"/>
  <c r="AR103" i="1"/>
  <c r="AS103" i="1" s="1"/>
  <c r="AU103" i="1" s="1"/>
  <c r="AT42" i="1"/>
  <c r="AV42" i="1" s="1"/>
  <c r="AW42" i="1" s="1"/>
  <c r="BF42" i="1" s="1"/>
  <c r="AT30" i="1"/>
  <c r="AV30" i="1" s="1"/>
  <c r="AW30" i="1" s="1"/>
  <c r="BF30" i="1" s="1"/>
  <c r="AS36" i="1"/>
  <c r="AU36" i="1" s="1"/>
  <c r="AS94" i="1"/>
  <c r="AU94" i="1" s="1"/>
  <c r="AW94" i="1" s="1"/>
  <c r="BF94" i="1" s="1"/>
  <c r="AW10" i="1"/>
  <c r="BF10" i="1" s="1"/>
  <c r="AU83" i="1"/>
  <c r="AW83" i="1" s="1"/>
  <c r="BF83" i="1" s="1"/>
  <c r="AU120" i="1"/>
  <c r="AW120" i="1" s="1"/>
  <c r="BF120" i="1" s="1"/>
  <c r="AU62" i="1"/>
  <c r="AW62" i="1" s="1"/>
  <c r="BF62" i="1" s="1"/>
  <c r="AU74" i="1"/>
  <c r="AW74" i="1" s="1"/>
  <c r="BF74" i="1" s="1"/>
  <c r="AU128" i="1"/>
  <c r="AW128" i="1" s="1"/>
  <c r="BF128" i="1" s="1"/>
  <c r="AU70" i="1"/>
  <c r="AW70" i="1" s="1"/>
  <c r="BF70" i="1" s="1"/>
  <c r="AT58" i="1"/>
  <c r="AV58" i="1" s="1"/>
  <c r="AS58" i="1"/>
  <c r="AU58" i="1" s="1"/>
  <c r="AT100" i="1"/>
  <c r="AV100" i="1" s="1"/>
  <c r="AW100" i="1" s="1"/>
  <c r="BF100" i="1" s="1"/>
  <c r="AT14" i="1"/>
  <c r="AV14" i="1" s="1"/>
  <c r="AW14" i="1" s="1"/>
  <c r="BF14" i="1" s="1"/>
  <c r="AR122" i="1"/>
  <c r="AT122" i="1" s="1"/>
  <c r="AV122" i="1" s="1"/>
  <c r="AT110" i="1"/>
  <c r="AV110" i="1" s="1"/>
  <c r="AW110" i="1" s="1"/>
  <c r="BF110" i="1" s="1"/>
  <c r="AS118" i="1"/>
  <c r="AS49" i="1"/>
  <c r="AU49" i="1" s="1"/>
  <c r="AW49" i="1" s="1"/>
  <c r="BF49" i="1" s="1"/>
  <c r="AU132" i="1"/>
  <c r="AW132" i="1" s="1"/>
  <c r="BF132" i="1" s="1"/>
  <c r="AU131" i="1"/>
  <c r="AW131" i="1" s="1"/>
  <c r="BF131" i="1" s="1"/>
  <c r="AU115" i="1"/>
  <c r="AW115" i="1" s="1"/>
  <c r="BF115" i="1" s="1"/>
  <c r="AU90" i="1"/>
  <c r="AW90" i="1" s="1"/>
  <c r="BF90" i="1" s="1"/>
  <c r="AU39" i="1"/>
  <c r="AW39" i="1" s="1"/>
  <c r="BF39" i="1" s="1"/>
  <c r="AU102" i="1"/>
  <c r="AW102" i="1" s="1"/>
  <c r="BF102" i="1" s="1"/>
  <c r="AR22" i="1"/>
  <c r="AT22" i="1" s="1"/>
  <c r="AV22" i="1" s="1"/>
  <c r="AW37" i="1"/>
  <c r="BF37" i="1" s="1"/>
  <c r="AW86" i="1"/>
  <c r="BF86" i="1" s="1"/>
  <c r="AT64" i="1"/>
  <c r="AV64" i="1" s="1"/>
  <c r="AW64" i="1" s="1"/>
  <c r="BF64" i="1" s="1"/>
  <c r="AW36" i="1"/>
  <c r="BF36" i="1" s="1"/>
  <c r="AW89" i="1"/>
  <c r="BF89" i="1" s="1"/>
  <c r="AT126" i="1"/>
  <c r="AV126" i="1" s="1"/>
  <c r="AW126" i="1" s="1"/>
  <c r="BF126" i="1" s="1"/>
  <c r="AS54" i="1"/>
  <c r="BA106" i="1"/>
  <c r="BC106" i="1" s="1"/>
  <c r="BE106" i="1" s="1"/>
  <c r="AS106" i="1"/>
  <c r="AU106" i="1" s="1"/>
  <c r="AW134" i="1"/>
  <c r="BF134" i="1" s="1"/>
  <c r="AT106" i="1"/>
  <c r="AV106" i="1" s="1"/>
  <c r="AW24" i="1"/>
  <c r="BF24" i="1" s="1"/>
  <c r="AT96" i="1"/>
  <c r="AV96" i="1" s="1"/>
  <c r="AW96" i="1" s="1"/>
  <c r="BF96" i="1" s="1"/>
  <c r="AW20" i="1" l="1"/>
  <c r="BF20" i="1" s="1"/>
  <c r="BF51" i="1"/>
  <c r="BF41" i="1"/>
  <c r="AT23" i="1"/>
  <c r="AV23" i="1" s="1"/>
  <c r="AS122" i="1"/>
  <c r="AU122" i="1" s="1"/>
  <c r="AW122" i="1" s="1"/>
  <c r="BF122" i="1" s="1"/>
  <c r="BF79" i="1"/>
  <c r="AW108" i="1"/>
  <c r="BF108" i="1" s="1"/>
  <c r="AW125" i="1"/>
  <c r="BF125" i="1" s="1"/>
  <c r="AW23" i="1"/>
  <c r="BF23" i="1" s="1"/>
  <c r="AW29" i="1"/>
  <c r="BF29" i="1" s="1"/>
  <c r="BF27" i="1"/>
  <c r="AS93" i="1"/>
  <c r="AU93" i="1" s="1"/>
  <c r="AW93" i="1" s="1"/>
  <c r="BF93" i="1" s="1"/>
  <c r="AW75" i="1"/>
  <c r="BF75" i="1" s="1"/>
  <c r="BF133" i="1"/>
  <c r="AT44" i="1"/>
  <c r="AV44" i="1" s="1"/>
  <c r="AW44" i="1" s="1"/>
  <c r="AT16" i="1"/>
  <c r="AV16" i="1" s="1"/>
  <c r="AW16" i="1" s="1"/>
  <c r="BF16" i="1" s="1"/>
  <c r="AT103" i="1"/>
  <c r="AV103" i="1" s="1"/>
  <c r="AW103" i="1" s="1"/>
  <c r="BF103" i="1" s="1"/>
  <c r="BF44" i="1"/>
  <c r="AS28" i="1"/>
  <c r="AU28" i="1" s="1"/>
  <c r="AW28" i="1" s="1"/>
  <c r="BF28" i="1" s="1"/>
  <c r="BA92" i="1"/>
  <c r="BC92" i="1" s="1"/>
  <c r="BE92" i="1" s="1"/>
  <c r="AT92" i="1"/>
  <c r="AV92" i="1" s="1"/>
  <c r="AW92" i="1" s="1"/>
  <c r="AW119" i="1"/>
  <c r="BF119" i="1" s="1"/>
  <c r="AS65" i="1"/>
  <c r="AU65" i="1" s="1"/>
  <c r="AW65" i="1" s="1"/>
  <c r="BF65" i="1" s="1"/>
  <c r="AU54" i="1"/>
  <c r="AW54" i="1" s="1"/>
  <c r="BF54" i="1" s="1"/>
  <c r="AS22" i="1"/>
  <c r="AU22" i="1" s="1"/>
  <c r="AW22" i="1" s="1"/>
  <c r="BF22" i="1" s="1"/>
  <c r="AW58" i="1"/>
  <c r="BF58" i="1" s="1"/>
  <c r="AU118" i="1"/>
  <c r="AW118" i="1" s="1"/>
  <c r="BF118" i="1" s="1"/>
  <c r="AW106" i="1"/>
  <c r="BF106" i="1" s="1"/>
  <c r="BF92" i="1" l="1"/>
</calcChain>
</file>

<file path=xl/sharedStrings.xml><?xml version="1.0" encoding="utf-8"?>
<sst xmlns="http://schemas.openxmlformats.org/spreadsheetml/2006/main" count="199" uniqueCount="191">
  <si>
    <t>About X-X Axis</t>
  </si>
  <si>
    <t>About Y-Y Axis</t>
  </si>
  <si>
    <t>Other Properties</t>
  </si>
  <si>
    <t>Wt</t>
  </si>
  <si>
    <t>Area</t>
  </si>
  <si>
    <t>K</t>
  </si>
  <si>
    <t>I</t>
  </si>
  <si>
    <t>S</t>
  </si>
  <si>
    <t>r</t>
  </si>
  <si>
    <t>y</t>
  </si>
  <si>
    <t>Z</t>
  </si>
  <si>
    <t>yp</t>
  </si>
  <si>
    <t>x</t>
  </si>
  <si>
    <t>xp</t>
  </si>
  <si>
    <t>bf</t>
  </si>
  <si>
    <t>hw</t>
  </si>
  <si>
    <t>tw</t>
  </si>
  <si>
    <t>L203X203X28.6</t>
  </si>
  <si>
    <t>L203X203X25.4</t>
  </si>
  <si>
    <t>L203X203X22.2</t>
  </si>
  <si>
    <t>L203X203X19</t>
  </si>
  <si>
    <t>L203X203X15.9</t>
  </si>
  <si>
    <t>L203X203X14.3</t>
  </si>
  <si>
    <t>L203X203X12.7</t>
  </si>
  <si>
    <t>L203X152X25.4</t>
  </si>
  <si>
    <t>L203X152X22.2</t>
  </si>
  <si>
    <t>L203X152X19</t>
  </si>
  <si>
    <t>L203X152X15.9</t>
  </si>
  <si>
    <t>L203X152X14.3</t>
  </si>
  <si>
    <t>L203X152X12.7</t>
  </si>
  <si>
    <t>L203X152X11.1</t>
  </si>
  <si>
    <t>L203X102X25.4</t>
  </si>
  <si>
    <t>L203X102X22.2</t>
  </si>
  <si>
    <t>L203X102X19</t>
  </si>
  <si>
    <t>L203X102X15.9</t>
  </si>
  <si>
    <t>L203X102X14.3</t>
  </si>
  <si>
    <t>L203X102X12.7</t>
  </si>
  <si>
    <t>L203X102X11.1</t>
  </si>
  <si>
    <t>L178X102X19</t>
  </si>
  <si>
    <t>L178X102X15.9</t>
  </si>
  <si>
    <t>L178X102X12.7</t>
  </si>
  <si>
    <t>L178X102X11.1</t>
  </si>
  <si>
    <t>L178X102X9.5</t>
  </si>
  <si>
    <t>L152X152X25.4</t>
  </si>
  <si>
    <t>L152X152X22.2</t>
  </si>
  <si>
    <t>L152X152X19</t>
  </si>
  <si>
    <t>L152X152X15.9</t>
  </si>
  <si>
    <t>L152X152X14.3</t>
  </si>
  <si>
    <t>L152X152X12.7</t>
  </si>
  <si>
    <t>L152X152X11.1</t>
  </si>
  <si>
    <t>L152X152X9.5</t>
  </si>
  <si>
    <t>L152X152X7.9</t>
  </si>
  <si>
    <t>L152X102X22.2</t>
  </si>
  <si>
    <t>L152X102X19</t>
  </si>
  <si>
    <t>L152X102X15.9</t>
  </si>
  <si>
    <t>L152X102X14.3</t>
  </si>
  <si>
    <t>L152X102X12.7</t>
  </si>
  <si>
    <t>L152X102X11.1</t>
  </si>
  <si>
    <t>L152X102X9.5</t>
  </si>
  <si>
    <t>L152X102X7.9</t>
  </si>
  <si>
    <t>L152X89X12.7</t>
  </si>
  <si>
    <t>L152X89X9.5</t>
  </si>
  <si>
    <t>L152X89X7.9</t>
  </si>
  <si>
    <t>L127X127X22.2</t>
  </si>
  <si>
    <t>L127X127X19</t>
  </si>
  <si>
    <t>L127X127X15.9</t>
  </si>
  <si>
    <t>L127X127X12.7</t>
  </si>
  <si>
    <t>L127X127X11.1</t>
  </si>
  <si>
    <t>L127X127X9.5</t>
  </si>
  <si>
    <t>L127X127X7.9</t>
  </si>
  <si>
    <t>L127X89X19</t>
  </si>
  <si>
    <t>L127X89X15.9</t>
  </si>
  <si>
    <t>L127X89X12.7</t>
  </si>
  <si>
    <t>L127X89X9.5</t>
  </si>
  <si>
    <t>L127X89X7.9</t>
  </si>
  <si>
    <t>L127X89X6.4</t>
  </si>
  <si>
    <t>L127X76X12.7</t>
  </si>
  <si>
    <t>L127X76X11.1</t>
  </si>
  <si>
    <t>L127X76X9.5</t>
  </si>
  <si>
    <t>L127X76X7.9</t>
  </si>
  <si>
    <t>L127X76X6.4</t>
  </si>
  <si>
    <t>L102X102X19</t>
  </si>
  <si>
    <t>L102X102X15.9</t>
  </si>
  <si>
    <t>L102X102X12.7</t>
  </si>
  <si>
    <t>L102X102X11.1</t>
  </si>
  <si>
    <t>L102X102X9.5</t>
  </si>
  <si>
    <t>L102X102X7.9</t>
  </si>
  <si>
    <t>L102X102X6.4</t>
  </si>
  <si>
    <t>L102X89X12.7</t>
  </si>
  <si>
    <t>L102X89X9.5</t>
  </si>
  <si>
    <t>L102X89X7.9</t>
  </si>
  <si>
    <t>L102X89X6.4</t>
  </si>
  <si>
    <t>L102X76X15.9</t>
  </si>
  <si>
    <t>L102X76X12.7</t>
  </si>
  <si>
    <t>L102X76X9.5</t>
  </si>
  <si>
    <t>L102X76X7.9</t>
  </si>
  <si>
    <t>L102X76X6.4</t>
  </si>
  <si>
    <t>L89X89X12.7</t>
  </si>
  <si>
    <t>L89X89X11.1</t>
  </si>
  <si>
    <t>L89X89X9.5</t>
  </si>
  <si>
    <t>L89X89X7.9</t>
  </si>
  <si>
    <t>L89X89X6.4</t>
  </si>
  <si>
    <t>L89X76X12.7</t>
  </si>
  <si>
    <t>L89X76X11.1</t>
  </si>
  <si>
    <t>L89X76X9.5</t>
  </si>
  <si>
    <t>L89X76X7.9</t>
  </si>
  <si>
    <t>L89X76X6.4</t>
  </si>
  <si>
    <t>L89X64X12.7</t>
  </si>
  <si>
    <t>L89X64X9.5</t>
  </si>
  <si>
    <t>L89X64X7.9</t>
  </si>
  <si>
    <t>L89X64X6.4</t>
  </si>
  <si>
    <t>L76X76X12.7</t>
  </si>
  <si>
    <t>L76X76X11.1</t>
  </si>
  <si>
    <t>L76X76X9.5</t>
  </si>
  <si>
    <t>L76X76X7.9</t>
  </si>
  <si>
    <t>L76X76X6.4</t>
  </si>
  <si>
    <t>L76X76X4.8</t>
  </si>
  <si>
    <t>L76X64X12.7</t>
  </si>
  <si>
    <t>L76X64X11.1</t>
  </si>
  <si>
    <t>L76X64X9.5</t>
  </si>
  <si>
    <t>L76X64X7.9</t>
  </si>
  <si>
    <t>L76X64X6.4</t>
  </si>
  <si>
    <t>L76X64X4.8</t>
  </si>
  <si>
    <t>L76X51X12.7</t>
  </si>
  <si>
    <t>L76X51X9.5</t>
  </si>
  <si>
    <t>L76X51X7.9</t>
  </si>
  <si>
    <t>L76X51X6.4</t>
  </si>
  <si>
    <t>L76X51X4.8</t>
  </si>
  <si>
    <t>L64X64X12.7</t>
  </si>
  <si>
    <t>L64X64X9.5</t>
  </si>
  <si>
    <t>L64X64X7.9</t>
  </si>
  <si>
    <t>L64X64X6.4</t>
  </si>
  <si>
    <t>L64X64X4.8</t>
  </si>
  <si>
    <t>L64X51X9.5</t>
  </si>
  <si>
    <t>L64X51X7.9</t>
  </si>
  <si>
    <t>L64X51X6.4</t>
  </si>
  <si>
    <t>L64X51X4.8</t>
  </si>
  <si>
    <t>L64X38X6.4</t>
  </si>
  <si>
    <t>L64X38X4.8</t>
  </si>
  <si>
    <t>L51X51X9.5</t>
  </si>
  <si>
    <t>L51X51X7.9</t>
  </si>
  <si>
    <t>L51X51X6.4</t>
  </si>
  <si>
    <t>L51X51X4.8</t>
  </si>
  <si>
    <t>L51X51X3.2</t>
  </si>
  <si>
    <t>rz</t>
  </si>
  <si>
    <t>About Z-Z</t>
  </si>
  <si>
    <t>Tu:</t>
  </si>
  <si>
    <t>Plate:</t>
  </si>
  <si>
    <t>d-y</t>
  </si>
  <si>
    <t>Fi X Tn</t>
  </si>
  <si>
    <t>Fu</t>
  </si>
  <si>
    <t>tp1</t>
  </si>
  <si>
    <t>tp2</t>
  </si>
  <si>
    <t>tw(max)</t>
  </si>
  <si>
    <t>tw(min)</t>
  </si>
  <si>
    <t>t(opt)</t>
  </si>
  <si>
    <t>tw(adop)</t>
  </si>
  <si>
    <t>A</t>
  </si>
  <si>
    <t>Fi * R(nw)</t>
  </si>
  <si>
    <t>Fi * R(BM)</t>
  </si>
  <si>
    <t>Rw</t>
  </si>
  <si>
    <t>Lw</t>
  </si>
  <si>
    <t>Lw(max)</t>
  </si>
  <si>
    <t>Lw(min)</t>
  </si>
  <si>
    <t>L1(for L3=0)</t>
  </si>
  <si>
    <t>L2(for L3=0)</t>
  </si>
  <si>
    <t>U</t>
  </si>
  <si>
    <t>U (req)</t>
  </si>
  <si>
    <t>Check</t>
  </si>
  <si>
    <t>L3</t>
  </si>
  <si>
    <t>L1</t>
  </si>
  <si>
    <t>L2</t>
  </si>
  <si>
    <t>Min(Lw)</t>
  </si>
  <si>
    <t>Max(Lw)</t>
  </si>
  <si>
    <t>Check 2</t>
  </si>
  <si>
    <t>Check 1</t>
  </si>
  <si>
    <t>Anv</t>
  </si>
  <si>
    <t>Ant</t>
  </si>
  <si>
    <t>Fi X Rn</t>
  </si>
  <si>
    <t>Tu</t>
  </si>
  <si>
    <t>Properties</t>
  </si>
  <si>
    <t>Design Load</t>
  </si>
  <si>
    <t>Plate Thickness</t>
  </si>
  <si>
    <t>Weld Thickness</t>
  </si>
  <si>
    <t>Weld Length Calculations</t>
  </si>
  <si>
    <t>Assumed L1 and L2</t>
  </si>
  <si>
    <t>Actual Weld Lengths</t>
  </si>
  <si>
    <t>Check on U</t>
  </si>
  <si>
    <t>Weld Length Check</t>
  </si>
  <si>
    <t>Block Shear Strength Check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</si>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</sst>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Alignment="1">
      <alignment horizontal="center" vertical="center"/>
    </xf>
    <xf numFmtId="0" fontId="0" fillId="5" borderId="0" xfId="0" applyFill="1" applyAlignment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F135"/>
  <sheetViews>
    <sheetView tabSelected="1" workbookViewId="0">
      <pane xSplit="3" ySplit="8" topLeftCell="AT40" activePane="bottomRight" state="frozen"/>
      <selection pane="topRight" activeCell="D1" sqref="D1"/>
      <selection pane="bottomLeft" activeCell="A9" sqref="A9"/>
      <selection pane="bottomRight" activeCell="BJ40" sqref="BJ40"/>
    </sheetView>
  </sheetViews>
  <sheetFormatPr defaultRowHeight="15" x14ac:dyDescent="0.25"/>
  <cols>
    <col min="2" max="2" width="8.7109375" customWidth="1"/>
    <col min="3" max="3" width="15.140625" customWidth="1"/>
    <col min="18" max="18" width="9.85546875" customWidth="1"/>
    <col min="34" max="34" width="13" customWidth="1"/>
    <col min="35" max="35" width="13.28515625" customWidth="1"/>
    <col min="40" max="40" width="11.140625" customWidth="1"/>
    <col min="41" max="41" width="11" customWidth="1"/>
  </cols>
  <sheetData>
    <row r="3" spans="1:58" x14ac:dyDescent="0.25">
      <c r="A3" t="s">
        <v>146</v>
      </c>
      <c r="B3">
        <v>48</v>
      </c>
    </row>
    <row r="4" spans="1:58" x14ac:dyDescent="0.25">
      <c r="A4" t="s">
        <v>147</v>
      </c>
      <c r="B4">
        <v>10</v>
      </c>
    </row>
    <row r="5" spans="1:58" x14ac:dyDescent="0.25">
      <c r="AH5">
        <f>1.26/8</f>
        <v>0.1575</v>
      </c>
      <c r="AI5">
        <f>1.71/9.5</f>
        <v>0.18</v>
      </c>
    </row>
    <row r="7" spans="1:58" x14ac:dyDescent="0.25">
      <c r="F7" s="5" t="s">
        <v>0</v>
      </c>
      <c r="G7" s="5"/>
      <c r="H7" s="5"/>
      <c r="I7" s="5"/>
      <c r="J7" s="5"/>
      <c r="K7" s="5"/>
      <c r="L7" s="5"/>
      <c r="M7" s="6" t="s">
        <v>1</v>
      </c>
      <c r="N7" s="6"/>
      <c r="O7" s="6"/>
      <c r="P7" s="6"/>
      <c r="Q7" s="6"/>
      <c r="R7" s="6"/>
      <c r="S7" s="2" t="s">
        <v>145</v>
      </c>
      <c r="T7" s="7" t="s">
        <v>2</v>
      </c>
      <c r="U7" s="7"/>
      <c r="V7" s="7"/>
      <c r="W7" s="8" t="s">
        <v>180</v>
      </c>
      <c r="X7" s="8"/>
      <c r="Y7" s="8"/>
      <c r="Z7" s="9" t="s">
        <v>181</v>
      </c>
      <c r="AA7" s="9"/>
      <c r="AB7" s="12" t="s">
        <v>182</v>
      </c>
      <c r="AC7" s="12"/>
      <c r="AD7" s="13" t="s">
        <v>183</v>
      </c>
      <c r="AE7" s="13"/>
      <c r="AF7" s="13"/>
      <c r="AG7" s="13"/>
      <c r="AH7" s="10" t="s">
        <v>184</v>
      </c>
      <c r="AI7" s="10"/>
      <c r="AJ7" s="10"/>
      <c r="AK7" s="10"/>
      <c r="AL7" s="8" t="s">
        <v>185</v>
      </c>
      <c r="AM7" s="8"/>
      <c r="AN7" s="8"/>
      <c r="AO7" s="8"/>
      <c r="AP7" s="14" t="s">
        <v>186</v>
      </c>
      <c r="AQ7" s="14"/>
      <c r="AR7" s="14"/>
      <c r="AS7" s="10" t="s">
        <v>188</v>
      </c>
      <c r="AT7" s="10"/>
      <c r="AU7" s="10"/>
      <c r="AV7" s="10"/>
      <c r="AW7" s="10"/>
      <c r="AX7" s="11" t="s">
        <v>187</v>
      </c>
      <c r="AY7" s="11"/>
      <c r="AZ7" s="11"/>
      <c r="BA7" s="5" t="s">
        <v>189</v>
      </c>
      <c r="BB7" s="5"/>
      <c r="BC7" s="5"/>
      <c r="BD7" s="5"/>
      <c r="BE7" s="5"/>
      <c r="BF7" s="4" t="s">
        <v>190</v>
      </c>
    </row>
    <row r="8" spans="1:58" x14ac:dyDescent="0.25"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6</v>
      </c>
      <c r="N8" t="s">
        <v>7</v>
      </c>
      <c r="O8" t="s">
        <v>8</v>
      </c>
      <c r="P8" t="s">
        <v>12</v>
      </c>
      <c r="Q8" t="s">
        <v>10</v>
      </c>
      <c r="R8" t="s">
        <v>13</v>
      </c>
      <c r="S8" t="s">
        <v>144</v>
      </c>
      <c r="T8" t="s">
        <v>14</v>
      </c>
      <c r="U8" t="s">
        <v>15</v>
      </c>
      <c r="V8" t="s">
        <v>16</v>
      </c>
      <c r="W8" t="s">
        <v>9</v>
      </c>
      <c r="X8" t="s">
        <v>148</v>
      </c>
      <c r="Y8" t="s">
        <v>157</v>
      </c>
      <c r="Z8" t="s">
        <v>149</v>
      </c>
      <c r="AA8" t="s">
        <v>150</v>
      </c>
      <c r="AB8" t="s">
        <v>151</v>
      </c>
      <c r="AC8" t="s">
        <v>152</v>
      </c>
      <c r="AD8" t="s">
        <v>153</v>
      </c>
      <c r="AE8" t="s">
        <v>154</v>
      </c>
      <c r="AF8" t="s">
        <v>155</v>
      </c>
      <c r="AG8" t="s">
        <v>156</v>
      </c>
      <c r="AH8" s="3" t="s">
        <v>158</v>
      </c>
      <c r="AI8" s="1" t="s">
        <v>159</v>
      </c>
      <c r="AJ8" t="s">
        <v>160</v>
      </c>
      <c r="AK8" t="s">
        <v>161</v>
      </c>
      <c r="AL8" t="s">
        <v>163</v>
      </c>
      <c r="AM8" t="s">
        <v>162</v>
      </c>
      <c r="AN8" t="s">
        <v>165</v>
      </c>
      <c r="AO8" t="s">
        <v>164</v>
      </c>
      <c r="AP8" t="s">
        <v>169</v>
      </c>
      <c r="AQ8" t="s">
        <v>170</v>
      </c>
      <c r="AR8" t="s">
        <v>171</v>
      </c>
      <c r="AS8" t="s">
        <v>172</v>
      </c>
      <c r="AT8" t="s">
        <v>173</v>
      </c>
      <c r="AU8" t="s">
        <v>175</v>
      </c>
      <c r="AV8" t="s">
        <v>174</v>
      </c>
      <c r="AW8" t="s">
        <v>168</v>
      </c>
      <c r="AX8" t="s">
        <v>166</v>
      </c>
      <c r="AY8" t="s">
        <v>167</v>
      </c>
      <c r="AZ8" t="s">
        <v>168</v>
      </c>
      <c r="BA8" t="s">
        <v>176</v>
      </c>
      <c r="BB8" t="s">
        <v>177</v>
      </c>
      <c r="BC8" t="s">
        <v>178</v>
      </c>
      <c r="BD8" t="s">
        <v>179</v>
      </c>
      <c r="BE8" t="s">
        <v>168</v>
      </c>
      <c r="BF8" t="s">
        <v>168</v>
      </c>
    </row>
    <row r="9" spans="1:58" x14ac:dyDescent="0.25">
      <c r="C9" t="s">
        <v>17</v>
      </c>
      <c r="D9">
        <v>84.7</v>
      </c>
      <c r="E9">
        <v>10800</v>
      </c>
      <c r="F9">
        <v>44.5</v>
      </c>
      <c r="G9">
        <v>40800000</v>
      </c>
      <c r="H9">
        <v>287000</v>
      </c>
      <c r="I9">
        <v>61.2</v>
      </c>
      <c r="J9">
        <v>61</v>
      </c>
      <c r="K9">
        <v>518000</v>
      </c>
      <c r="L9">
        <v>26.7</v>
      </c>
      <c r="M9">
        <v>40800000</v>
      </c>
      <c r="N9">
        <v>287000</v>
      </c>
      <c r="O9">
        <v>61.2</v>
      </c>
      <c r="P9">
        <v>61</v>
      </c>
      <c r="Q9">
        <v>518000</v>
      </c>
      <c r="R9">
        <v>26.7</v>
      </c>
      <c r="S9">
        <v>39.6</v>
      </c>
      <c r="T9">
        <v>203</v>
      </c>
      <c r="U9">
        <v>203</v>
      </c>
      <c r="V9">
        <v>28.6</v>
      </c>
      <c r="W9">
        <f>J9</f>
        <v>61</v>
      </c>
      <c r="X9">
        <f>T9-W9</f>
        <v>142</v>
      </c>
      <c r="Y9">
        <f>E9</f>
        <v>10800</v>
      </c>
      <c r="Z9">
        <f>Y9*0.225</f>
        <v>2430</v>
      </c>
      <c r="AA9">
        <f>MAX(Z9/2,B$3)</f>
        <v>1215</v>
      </c>
      <c r="AB9">
        <f>V9</f>
        <v>28.6</v>
      </c>
      <c r="AC9">
        <f>B$4</f>
        <v>10</v>
      </c>
      <c r="AD9">
        <f>IF(AB9&lt;6,AB9,AB9-2)</f>
        <v>26.6</v>
      </c>
      <c r="AE9">
        <f>IF(AB9&lt;6,3,IF(AB9&lt;13,5,IF(AB9&lt;19,6,8)))</f>
        <v>8</v>
      </c>
      <c r="AF9">
        <v>8</v>
      </c>
      <c r="AG9">
        <f>IF(ROUND(AD9+0.5,0)&gt;8,8,ROUND(AD9+0.5,0))</f>
        <v>8</v>
      </c>
      <c r="AH9">
        <f>0.1575*AG9</f>
        <v>1.26</v>
      </c>
      <c r="AI9">
        <f>ROUND(0.18*AB9,2)</f>
        <v>5.15</v>
      </c>
      <c r="AJ9">
        <f>MIN(AH9,AI9)</f>
        <v>1.26</v>
      </c>
      <c r="AK9">
        <f>ROUND(B$3/AJ9,0)</f>
        <v>38</v>
      </c>
      <c r="AL9">
        <f>4*AG9</f>
        <v>32</v>
      </c>
      <c r="AM9">
        <f>30*AG9</f>
        <v>240</v>
      </c>
      <c r="AN9">
        <f>ROUND(AK9*W9/T9,0)</f>
        <v>11</v>
      </c>
      <c r="AO9">
        <f>AK9-AN9</f>
        <v>27</v>
      </c>
      <c r="AP9">
        <f>IF(MAX(AN9,AO9)&gt;AM9,T9,0)</f>
        <v>0</v>
      </c>
      <c r="AQ9">
        <f>IF((AO9-(AP9/2))&lt;AL9,AL9,(AO9-(AP9/2)))</f>
        <v>32</v>
      </c>
      <c r="AR9">
        <f>IF(AK9-AP9-AQ9&lt;AL9,AL9,AK9-AP9-AQ9)</f>
        <v>32</v>
      </c>
      <c r="AS9">
        <f>MIN(AQ9:AR9)</f>
        <v>32</v>
      </c>
      <c r="AT9">
        <f>MAX(AP9:AR9)</f>
        <v>32</v>
      </c>
      <c r="AU9">
        <f t="shared" ref="AU9:AU72" si="0">IF(AS9-AL9&lt;0,0,1)</f>
        <v>1</v>
      </c>
      <c r="AV9">
        <f>IF(AM9-AT9&lt;0,0,1)</f>
        <v>1</v>
      </c>
      <c r="AW9">
        <f>IF(AU9+AV9=2,1,0)</f>
        <v>1</v>
      </c>
      <c r="AX9">
        <f t="shared" ref="AX9:AX40" si="1">ROUND(1-(P9/MAX(AN9,AO9)),2)</f>
        <v>-1.26</v>
      </c>
      <c r="AY9">
        <v>0.8</v>
      </c>
      <c r="AZ9">
        <f>IF(AX9&gt;AY9,1,0)</f>
        <v>0</v>
      </c>
      <c r="BA9">
        <f>AQ9*V9</f>
        <v>915.2</v>
      </c>
      <c r="BB9">
        <f>T9*V9</f>
        <v>5805.8</v>
      </c>
      <c r="BC9">
        <f>0.75*(150*BA9+400*BB9)/1000</f>
        <v>1844.7</v>
      </c>
      <c r="BD9">
        <f>B$3</f>
        <v>48</v>
      </c>
      <c r="BE9">
        <f>IF(BC9&gt;BD9,1,0)</f>
        <v>1</v>
      </c>
      <c r="BF9">
        <f>IF(BE9+AZ9+AW9=3,1,0)</f>
        <v>0</v>
      </c>
    </row>
    <row r="10" spans="1:58" x14ac:dyDescent="0.25">
      <c r="C10" t="s">
        <v>18</v>
      </c>
      <c r="D10">
        <v>75.900000000000006</v>
      </c>
      <c r="E10">
        <v>9740</v>
      </c>
      <c r="F10">
        <v>41.4</v>
      </c>
      <c r="G10">
        <v>37100000</v>
      </c>
      <c r="H10">
        <v>259000</v>
      </c>
      <c r="I10">
        <v>61.7</v>
      </c>
      <c r="J10">
        <v>59.9</v>
      </c>
      <c r="K10">
        <v>467000</v>
      </c>
      <c r="L10">
        <v>24</v>
      </c>
      <c r="M10">
        <v>37100000</v>
      </c>
      <c r="N10">
        <v>259000</v>
      </c>
      <c r="O10">
        <v>61.7</v>
      </c>
      <c r="P10">
        <v>59.9</v>
      </c>
      <c r="Q10">
        <v>467000</v>
      </c>
      <c r="R10">
        <v>24</v>
      </c>
      <c r="S10">
        <v>39.6</v>
      </c>
      <c r="T10">
        <v>203</v>
      </c>
      <c r="U10">
        <v>203</v>
      </c>
      <c r="V10">
        <v>25.4</v>
      </c>
      <c r="W10">
        <f t="shared" ref="W10:W73" si="2">J10</f>
        <v>59.9</v>
      </c>
      <c r="X10">
        <f t="shared" ref="X10:X73" si="3">T10-W10</f>
        <v>143.1</v>
      </c>
      <c r="Y10">
        <f t="shared" ref="Y10:Y73" si="4">E10</f>
        <v>9740</v>
      </c>
      <c r="Z10">
        <f t="shared" ref="Z10:Z73" si="5">Y10*0.225</f>
        <v>2191.5</v>
      </c>
      <c r="AA10">
        <f t="shared" ref="AA10:AA73" si="6">MAX(Z10/2,B$3)</f>
        <v>1095.75</v>
      </c>
      <c r="AB10">
        <f t="shared" ref="AB10:AB73" si="7">V10</f>
        <v>25.4</v>
      </c>
      <c r="AC10">
        <f t="shared" ref="AC10:AC73" si="8">B$4</f>
        <v>10</v>
      </c>
      <c r="AD10">
        <f t="shared" ref="AD10:AD73" si="9">IF(AB10&lt;6,AB10,AB10-2)</f>
        <v>23.4</v>
      </c>
      <c r="AE10">
        <f t="shared" ref="AE10:AE73" si="10">IF(AB10&lt;6,3,IF(AB10&lt;13,5,IF(AB10&lt;19,6,8)))</f>
        <v>8</v>
      </c>
      <c r="AF10">
        <v>8</v>
      </c>
      <c r="AG10">
        <f t="shared" ref="AG10:AG73" si="11">IF(ROUND(AD10+0.5,0)&gt;8,8,ROUND(AD10+0.5,0))</f>
        <v>8</v>
      </c>
      <c r="AH10">
        <f t="shared" ref="AH10:AH73" si="12">0.1575*AG10</f>
        <v>1.26</v>
      </c>
      <c r="AI10">
        <f t="shared" ref="AI10:AI73" si="13">ROUND(0.18*AB10,2)</f>
        <v>4.57</v>
      </c>
      <c r="AJ10">
        <f t="shared" ref="AJ10:AJ73" si="14">MIN(AH10,AI10)</f>
        <v>1.26</v>
      </c>
      <c r="AK10">
        <f t="shared" ref="AK10:AK73" si="15">ROUND(B$3/AJ10,0)</f>
        <v>38</v>
      </c>
      <c r="AL10">
        <f t="shared" ref="AL10:AL73" si="16">4*AG10</f>
        <v>32</v>
      </c>
      <c r="AM10">
        <f t="shared" ref="AM10:AM73" si="17">30*AG10</f>
        <v>240</v>
      </c>
      <c r="AN10">
        <f t="shared" ref="AN10:AN73" si="18">ROUND(AK10*W10/T10,0)</f>
        <v>11</v>
      </c>
      <c r="AO10">
        <f t="shared" ref="AO10:AO73" si="19">AK10-AN10</f>
        <v>27</v>
      </c>
      <c r="AP10">
        <f t="shared" ref="AP10:AP73" si="20">IF(MAX(AN10,AO10)&gt;AM10,T10,0)</f>
        <v>0</v>
      </c>
      <c r="AQ10">
        <f t="shared" ref="AQ10:AQ73" si="21">IF((AO10-(AP10/2))&lt;AL10,AL10,(AO10-(AP10/2)))</f>
        <v>32</v>
      </c>
      <c r="AR10">
        <f t="shared" ref="AR10:AR73" si="22">IF(AK10-AP10-AQ10&lt;AL10,AL10,AK10-AP10-AQ10)</f>
        <v>32</v>
      </c>
      <c r="AS10">
        <f t="shared" ref="AS10:AS73" si="23">MIN(AQ10:AR10)</f>
        <v>32</v>
      </c>
      <c r="AT10">
        <f t="shared" ref="AT10:AT73" si="24">MAX(AP10:AR10)</f>
        <v>32</v>
      </c>
      <c r="AU10">
        <f t="shared" si="0"/>
        <v>1</v>
      </c>
      <c r="AV10">
        <f t="shared" ref="AV10:AV73" si="25">IF(AM10-AT10&lt;0,0,1)</f>
        <v>1</v>
      </c>
      <c r="AW10">
        <f t="shared" ref="AW10:AW73" si="26">IF(AU10+AV10=2,1,0)</f>
        <v>1</v>
      </c>
      <c r="AX10">
        <f t="shared" si="1"/>
        <v>-1.22</v>
      </c>
      <c r="AY10">
        <v>0.8</v>
      </c>
      <c r="AZ10">
        <f t="shared" ref="AZ10:AZ73" si="27">IF(AX10&gt;AY10,1,0)</f>
        <v>0</v>
      </c>
      <c r="BA10">
        <f t="shared" ref="BA10:BA73" si="28">AQ10*V10</f>
        <v>812.8</v>
      </c>
      <c r="BB10">
        <f t="shared" ref="BB10:BB73" si="29">T10*V10</f>
        <v>5156.2</v>
      </c>
      <c r="BC10">
        <f t="shared" ref="BC10:BC73" si="30">0.75*(150*BA10+400*BB10)/1000</f>
        <v>1638.3</v>
      </c>
      <c r="BD10">
        <f t="shared" ref="BD10:BD73" si="31">B$3</f>
        <v>48</v>
      </c>
      <c r="BE10">
        <f t="shared" ref="BE10:BE73" si="32">IF(BC10&gt;BD10,1,0)</f>
        <v>1</v>
      </c>
      <c r="BF10">
        <f t="shared" ref="BF10:BF73" si="33">IF(BE10+AZ10+AW10=3,1,0)</f>
        <v>0</v>
      </c>
    </row>
    <row r="11" spans="1:58" x14ac:dyDescent="0.25">
      <c r="C11" t="s">
        <v>19</v>
      </c>
      <c r="D11">
        <v>67</v>
      </c>
      <c r="E11">
        <v>8580</v>
      </c>
      <c r="F11">
        <v>38.1</v>
      </c>
      <c r="G11">
        <v>33200000.000000004</v>
      </c>
      <c r="H11">
        <v>229000</v>
      </c>
      <c r="I11">
        <v>62.2</v>
      </c>
      <c r="J11">
        <v>58.7</v>
      </c>
      <c r="K11">
        <v>415000</v>
      </c>
      <c r="L11">
        <v>21.1</v>
      </c>
      <c r="M11">
        <v>33200000.000000004</v>
      </c>
      <c r="N11">
        <v>229000</v>
      </c>
      <c r="O11">
        <v>62.2</v>
      </c>
      <c r="P11">
        <v>58.7</v>
      </c>
      <c r="Q11">
        <v>415000</v>
      </c>
      <c r="R11">
        <v>21.1</v>
      </c>
      <c r="S11">
        <v>39.9</v>
      </c>
      <c r="T11">
        <v>203</v>
      </c>
      <c r="U11">
        <v>203</v>
      </c>
      <c r="V11">
        <v>22.2</v>
      </c>
      <c r="W11">
        <f t="shared" si="2"/>
        <v>58.7</v>
      </c>
      <c r="X11">
        <f t="shared" si="3"/>
        <v>144.30000000000001</v>
      </c>
      <c r="Y11">
        <f t="shared" si="4"/>
        <v>8580</v>
      </c>
      <c r="Z11">
        <f t="shared" si="5"/>
        <v>1930.5</v>
      </c>
      <c r="AA11">
        <f t="shared" si="6"/>
        <v>965.25</v>
      </c>
      <c r="AB11">
        <f t="shared" si="7"/>
        <v>22.2</v>
      </c>
      <c r="AC11">
        <f t="shared" si="8"/>
        <v>10</v>
      </c>
      <c r="AD11">
        <f t="shared" si="9"/>
        <v>20.2</v>
      </c>
      <c r="AE11">
        <f t="shared" si="10"/>
        <v>8</v>
      </c>
      <c r="AF11">
        <v>8</v>
      </c>
      <c r="AG11">
        <f t="shared" si="11"/>
        <v>8</v>
      </c>
      <c r="AH11">
        <f t="shared" si="12"/>
        <v>1.26</v>
      </c>
      <c r="AI11">
        <f t="shared" si="13"/>
        <v>4</v>
      </c>
      <c r="AJ11">
        <f t="shared" si="14"/>
        <v>1.26</v>
      </c>
      <c r="AK11">
        <f t="shared" si="15"/>
        <v>38</v>
      </c>
      <c r="AL11">
        <f t="shared" si="16"/>
        <v>32</v>
      </c>
      <c r="AM11">
        <f t="shared" si="17"/>
        <v>240</v>
      </c>
      <c r="AN11">
        <f t="shared" si="18"/>
        <v>11</v>
      </c>
      <c r="AO11">
        <f t="shared" si="19"/>
        <v>27</v>
      </c>
      <c r="AP11">
        <f t="shared" si="20"/>
        <v>0</v>
      </c>
      <c r="AQ11">
        <f t="shared" si="21"/>
        <v>32</v>
      </c>
      <c r="AR11">
        <f t="shared" si="22"/>
        <v>32</v>
      </c>
      <c r="AS11">
        <f t="shared" si="23"/>
        <v>32</v>
      </c>
      <c r="AT11">
        <f t="shared" si="24"/>
        <v>32</v>
      </c>
      <c r="AU11">
        <f t="shared" si="0"/>
        <v>1</v>
      </c>
      <c r="AV11">
        <f t="shared" si="25"/>
        <v>1</v>
      </c>
      <c r="AW11">
        <f t="shared" si="26"/>
        <v>1</v>
      </c>
      <c r="AX11">
        <f t="shared" si="1"/>
        <v>-1.17</v>
      </c>
      <c r="AY11">
        <v>0.8</v>
      </c>
      <c r="AZ11">
        <f t="shared" si="27"/>
        <v>0</v>
      </c>
      <c r="BA11">
        <f t="shared" si="28"/>
        <v>710.4</v>
      </c>
      <c r="BB11">
        <f t="shared" si="29"/>
        <v>4506.5999999999995</v>
      </c>
      <c r="BC11">
        <f t="shared" si="30"/>
        <v>1431.8999999999999</v>
      </c>
      <c r="BD11">
        <f t="shared" si="31"/>
        <v>48</v>
      </c>
      <c r="BE11">
        <f t="shared" si="32"/>
        <v>1</v>
      </c>
      <c r="BF11">
        <f t="shared" si="33"/>
        <v>0</v>
      </c>
    </row>
    <row r="12" spans="1:58" x14ac:dyDescent="0.25">
      <c r="C12" t="s">
        <v>20</v>
      </c>
      <c r="D12">
        <v>57.9</v>
      </c>
      <c r="E12">
        <v>7360</v>
      </c>
      <c r="F12">
        <v>35.1</v>
      </c>
      <c r="G12">
        <v>29010000</v>
      </c>
      <c r="H12">
        <v>200000</v>
      </c>
      <c r="I12">
        <v>62.7</v>
      </c>
      <c r="J12">
        <v>57.9</v>
      </c>
      <c r="K12">
        <v>361000</v>
      </c>
      <c r="L12">
        <v>18.3</v>
      </c>
      <c r="M12">
        <v>29010000</v>
      </c>
      <c r="N12">
        <v>200000</v>
      </c>
      <c r="O12">
        <v>62.7</v>
      </c>
      <c r="P12">
        <v>57.9</v>
      </c>
      <c r="Q12">
        <v>361000</v>
      </c>
      <c r="R12">
        <v>18.3</v>
      </c>
      <c r="S12">
        <v>39.9</v>
      </c>
      <c r="T12">
        <v>203</v>
      </c>
      <c r="U12">
        <v>203</v>
      </c>
      <c r="V12">
        <v>19</v>
      </c>
      <c r="W12">
        <f t="shared" si="2"/>
        <v>57.9</v>
      </c>
      <c r="X12">
        <f t="shared" si="3"/>
        <v>145.1</v>
      </c>
      <c r="Y12">
        <f t="shared" si="4"/>
        <v>7360</v>
      </c>
      <c r="Z12">
        <f t="shared" si="5"/>
        <v>1656</v>
      </c>
      <c r="AA12">
        <f t="shared" si="6"/>
        <v>828</v>
      </c>
      <c r="AB12">
        <f t="shared" si="7"/>
        <v>19</v>
      </c>
      <c r="AC12">
        <f t="shared" si="8"/>
        <v>10</v>
      </c>
      <c r="AD12">
        <f t="shared" si="9"/>
        <v>17</v>
      </c>
      <c r="AE12">
        <f t="shared" si="10"/>
        <v>8</v>
      </c>
      <c r="AF12">
        <v>8</v>
      </c>
      <c r="AG12">
        <f t="shared" si="11"/>
        <v>8</v>
      </c>
      <c r="AH12">
        <f t="shared" si="12"/>
        <v>1.26</v>
      </c>
      <c r="AI12">
        <f t="shared" si="13"/>
        <v>3.42</v>
      </c>
      <c r="AJ12">
        <f t="shared" si="14"/>
        <v>1.26</v>
      </c>
      <c r="AK12">
        <f t="shared" si="15"/>
        <v>38</v>
      </c>
      <c r="AL12">
        <f t="shared" si="16"/>
        <v>32</v>
      </c>
      <c r="AM12">
        <f t="shared" si="17"/>
        <v>240</v>
      </c>
      <c r="AN12">
        <f t="shared" si="18"/>
        <v>11</v>
      </c>
      <c r="AO12">
        <f t="shared" si="19"/>
        <v>27</v>
      </c>
      <c r="AP12">
        <f t="shared" si="20"/>
        <v>0</v>
      </c>
      <c r="AQ12">
        <f t="shared" si="21"/>
        <v>32</v>
      </c>
      <c r="AR12">
        <f t="shared" si="22"/>
        <v>32</v>
      </c>
      <c r="AS12">
        <f t="shared" si="23"/>
        <v>32</v>
      </c>
      <c r="AT12">
        <f t="shared" si="24"/>
        <v>32</v>
      </c>
      <c r="AU12">
        <f t="shared" si="0"/>
        <v>1</v>
      </c>
      <c r="AV12">
        <f t="shared" si="25"/>
        <v>1</v>
      </c>
      <c r="AW12">
        <f t="shared" si="26"/>
        <v>1</v>
      </c>
      <c r="AX12">
        <f t="shared" si="1"/>
        <v>-1.1399999999999999</v>
      </c>
      <c r="AY12">
        <v>0.8</v>
      </c>
      <c r="AZ12">
        <f t="shared" si="27"/>
        <v>0</v>
      </c>
      <c r="BA12">
        <f t="shared" si="28"/>
        <v>608</v>
      </c>
      <c r="BB12">
        <f t="shared" si="29"/>
        <v>3857</v>
      </c>
      <c r="BC12">
        <f t="shared" si="30"/>
        <v>1225.5</v>
      </c>
      <c r="BD12">
        <f t="shared" si="31"/>
        <v>48</v>
      </c>
      <c r="BE12">
        <f t="shared" si="32"/>
        <v>1</v>
      </c>
      <c r="BF12">
        <f t="shared" si="33"/>
        <v>0</v>
      </c>
    </row>
    <row r="13" spans="1:58" x14ac:dyDescent="0.25">
      <c r="C13" t="s">
        <v>21</v>
      </c>
      <c r="D13">
        <v>48.7</v>
      </c>
      <c r="E13">
        <v>6250</v>
      </c>
      <c r="F13">
        <v>31.8</v>
      </c>
      <c r="G13">
        <v>24800000</v>
      </c>
      <c r="H13">
        <v>169000</v>
      </c>
      <c r="I13">
        <v>63</v>
      </c>
      <c r="J13">
        <v>56.1</v>
      </c>
      <c r="K13">
        <v>305000</v>
      </c>
      <c r="L13">
        <v>15.4</v>
      </c>
      <c r="M13">
        <v>24800000</v>
      </c>
      <c r="N13">
        <v>169000</v>
      </c>
      <c r="O13">
        <v>63</v>
      </c>
      <c r="P13">
        <v>56.1</v>
      </c>
      <c r="Q13">
        <v>305000</v>
      </c>
      <c r="R13">
        <v>15.4</v>
      </c>
      <c r="S13">
        <v>40.1</v>
      </c>
      <c r="T13">
        <v>203</v>
      </c>
      <c r="U13">
        <v>203</v>
      </c>
      <c r="V13">
        <v>15.9</v>
      </c>
      <c r="W13">
        <f t="shared" si="2"/>
        <v>56.1</v>
      </c>
      <c r="X13">
        <f t="shared" si="3"/>
        <v>146.9</v>
      </c>
      <c r="Y13">
        <f t="shared" si="4"/>
        <v>6250</v>
      </c>
      <c r="Z13">
        <f t="shared" si="5"/>
        <v>1406.25</v>
      </c>
      <c r="AA13">
        <f t="shared" si="6"/>
        <v>703.125</v>
      </c>
      <c r="AB13">
        <f t="shared" si="7"/>
        <v>15.9</v>
      </c>
      <c r="AC13">
        <f t="shared" si="8"/>
        <v>10</v>
      </c>
      <c r="AD13">
        <f t="shared" si="9"/>
        <v>13.9</v>
      </c>
      <c r="AE13">
        <f t="shared" si="10"/>
        <v>6</v>
      </c>
      <c r="AF13">
        <v>8</v>
      </c>
      <c r="AG13">
        <f t="shared" si="11"/>
        <v>8</v>
      </c>
      <c r="AH13">
        <f t="shared" si="12"/>
        <v>1.26</v>
      </c>
      <c r="AI13">
        <f t="shared" si="13"/>
        <v>2.86</v>
      </c>
      <c r="AJ13">
        <f t="shared" si="14"/>
        <v>1.26</v>
      </c>
      <c r="AK13">
        <f t="shared" si="15"/>
        <v>38</v>
      </c>
      <c r="AL13">
        <f t="shared" si="16"/>
        <v>32</v>
      </c>
      <c r="AM13">
        <f t="shared" si="17"/>
        <v>240</v>
      </c>
      <c r="AN13">
        <f t="shared" si="18"/>
        <v>11</v>
      </c>
      <c r="AO13">
        <f t="shared" si="19"/>
        <v>27</v>
      </c>
      <c r="AP13">
        <f t="shared" si="20"/>
        <v>0</v>
      </c>
      <c r="AQ13">
        <f t="shared" si="21"/>
        <v>32</v>
      </c>
      <c r="AR13">
        <f t="shared" si="22"/>
        <v>32</v>
      </c>
      <c r="AS13">
        <f t="shared" si="23"/>
        <v>32</v>
      </c>
      <c r="AT13">
        <f t="shared" si="24"/>
        <v>32</v>
      </c>
      <c r="AU13">
        <f t="shared" si="0"/>
        <v>1</v>
      </c>
      <c r="AV13">
        <f t="shared" si="25"/>
        <v>1</v>
      </c>
      <c r="AW13">
        <f t="shared" si="26"/>
        <v>1</v>
      </c>
      <c r="AX13">
        <f t="shared" si="1"/>
        <v>-1.08</v>
      </c>
      <c r="AY13">
        <v>0.8</v>
      </c>
      <c r="AZ13">
        <f t="shared" si="27"/>
        <v>0</v>
      </c>
      <c r="BA13">
        <f t="shared" si="28"/>
        <v>508.8</v>
      </c>
      <c r="BB13">
        <f t="shared" si="29"/>
        <v>3227.7000000000003</v>
      </c>
      <c r="BC13">
        <f t="shared" si="30"/>
        <v>1025.55</v>
      </c>
      <c r="BD13">
        <f t="shared" si="31"/>
        <v>48</v>
      </c>
      <c r="BE13">
        <f t="shared" si="32"/>
        <v>1</v>
      </c>
      <c r="BF13">
        <f t="shared" si="33"/>
        <v>0</v>
      </c>
    </row>
    <row r="14" spans="1:58" x14ac:dyDescent="0.25">
      <c r="C14" t="s">
        <v>22</v>
      </c>
      <c r="D14">
        <v>44</v>
      </c>
      <c r="E14">
        <v>5660</v>
      </c>
      <c r="F14">
        <v>30.2</v>
      </c>
      <c r="G14">
        <v>22600000</v>
      </c>
      <c r="H14">
        <v>153000</v>
      </c>
      <c r="I14">
        <v>63.2</v>
      </c>
      <c r="J14">
        <v>55.6</v>
      </c>
      <c r="K14">
        <v>275000</v>
      </c>
      <c r="L14">
        <v>13.9</v>
      </c>
      <c r="M14">
        <v>22600000</v>
      </c>
      <c r="N14">
        <v>153000</v>
      </c>
      <c r="O14">
        <v>63.2</v>
      </c>
      <c r="P14">
        <v>55.6</v>
      </c>
      <c r="Q14">
        <v>275000</v>
      </c>
      <c r="R14">
        <v>13.9</v>
      </c>
      <c r="S14">
        <v>40.1</v>
      </c>
      <c r="T14">
        <v>203</v>
      </c>
      <c r="U14">
        <v>203</v>
      </c>
      <c r="V14">
        <v>14.3</v>
      </c>
      <c r="W14">
        <f t="shared" si="2"/>
        <v>55.6</v>
      </c>
      <c r="X14">
        <f t="shared" si="3"/>
        <v>147.4</v>
      </c>
      <c r="Y14">
        <f t="shared" si="4"/>
        <v>5660</v>
      </c>
      <c r="Z14">
        <f t="shared" si="5"/>
        <v>1273.5</v>
      </c>
      <c r="AA14">
        <f t="shared" si="6"/>
        <v>636.75</v>
      </c>
      <c r="AB14">
        <f t="shared" si="7"/>
        <v>14.3</v>
      </c>
      <c r="AC14">
        <f t="shared" si="8"/>
        <v>10</v>
      </c>
      <c r="AD14">
        <f t="shared" si="9"/>
        <v>12.3</v>
      </c>
      <c r="AE14">
        <f t="shared" si="10"/>
        <v>6</v>
      </c>
      <c r="AF14">
        <v>8</v>
      </c>
      <c r="AG14">
        <f t="shared" si="11"/>
        <v>8</v>
      </c>
      <c r="AH14">
        <f t="shared" si="12"/>
        <v>1.26</v>
      </c>
      <c r="AI14">
        <f t="shared" si="13"/>
        <v>2.57</v>
      </c>
      <c r="AJ14">
        <f t="shared" si="14"/>
        <v>1.26</v>
      </c>
      <c r="AK14">
        <f t="shared" si="15"/>
        <v>38</v>
      </c>
      <c r="AL14">
        <f t="shared" si="16"/>
        <v>32</v>
      </c>
      <c r="AM14">
        <f t="shared" si="17"/>
        <v>240</v>
      </c>
      <c r="AN14">
        <f t="shared" si="18"/>
        <v>10</v>
      </c>
      <c r="AO14">
        <f t="shared" si="19"/>
        <v>28</v>
      </c>
      <c r="AP14">
        <f t="shared" si="20"/>
        <v>0</v>
      </c>
      <c r="AQ14">
        <f t="shared" si="21"/>
        <v>32</v>
      </c>
      <c r="AR14">
        <f t="shared" si="22"/>
        <v>32</v>
      </c>
      <c r="AS14">
        <f t="shared" si="23"/>
        <v>32</v>
      </c>
      <c r="AT14">
        <f t="shared" si="24"/>
        <v>32</v>
      </c>
      <c r="AU14">
        <f t="shared" si="0"/>
        <v>1</v>
      </c>
      <c r="AV14">
        <f t="shared" si="25"/>
        <v>1</v>
      </c>
      <c r="AW14">
        <f t="shared" si="26"/>
        <v>1</v>
      </c>
      <c r="AX14">
        <f t="shared" si="1"/>
        <v>-0.99</v>
      </c>
      <c r="AY14">
        <v>0.8</v>
      </c>
      <c r="AZ14">
        <f t="shared" si="27"/>
        <v>0</v>
      </c>
      <c r="BA14">
        <f t="shared" si="28"/>
        <v>457.6</v>
      </c>
      <c r="BB14">
        <f t="shared" si="29"/>
        <v>2902.9</v>
      </c>
      <c r="BC14">
        <f t="shared" si="30"/>
        <v>922.35</v>
      </c>
      <c r="BD14">
        <f t="shared" si="31"/>
        <v>48</v>
      </c>
      <c r="BE14">
        <f t="shared" si="32"/>
        <v>1</v>
      </c>
      <c r="BF14">
        <f t="shared" si="33"/>
        <v>0</v>
      </c>
    </row>
    <row r="15" spans="1:58" x14ac:dyDescent="0.25">
      <c r="C15" t="s">
        <v>23</v>
      </c>
      <c r="D15">
        <v>39.299999999999997</v>
      </c>
      <c r="E15">
        <v>5060</v>
      </c>
      <c r="F15">
        <v>28.7</v>
      </c>
      <c r="G15">
        <v>20300000</v>
      </c>
      <c r="H15">
        <v>137000</v>
      </c>
      <c r="I15">
        <v>63.2</v>
      </c>
      <c r="J15">
        <v>55.1</v>
      </c>
      <c r="K15">
        <v>247000</v>
      </c>
      <c r="L15">
        <v>12.4</v>
      </c>
      <c r="M15">
        <v>20300000</v>
      </c>
      <c r="N15">
        <v>137000</v>
      </c>
      <c r="O15">
        <v>63.2</v>
      </c>
      <c r="P15">
        <v>55.1</v>
      </c>
      <c r="Q15">
        <v>247000</v>
      </c>
      <c r="R15">
        <v>12.4</v>
      </c>
      <c r="S15">
        <v>40.4</v>
      </c>
      <c r="T15">
        <v>203</v>
      </c>
      <c r="U15">
        <v>203</v>
      </c>
      <c r="V15">
        <v>12.7</v>
      </c>
      <c r="W15">
        <f t="shared" si="2"/>
        <v>55.1</v>
      </c>
      <c r="X15">
        <f t="shared" si="3"/>
        <v>147.9</v>
      </c>
      <c r="Y15">
        <f t="shared" si="4"/>
        <v>5060</v>
      </c>
      <c r="Z15">
        <f t="shared" si="5"/>
        <v>1138.5</v>
      </c>
      <c r="AA15">
        <f t="shared" si="6"/>
        <v>569.25</v>
      </c>
      <c r="AB15">
        <f t="shared" si="7"/>
        <v>12.7</v>
      </c>
      <c r="AC15">
        <f t="shared" si="8"/>
        <v>10</v>
      </c>
      <c r="AD15">
        <f t="shared" si="9"/>
        <v>10.7</v>
      </c>
      <c r="AE15">
        <f t="shared" si="10"/>
        <v>5</v>
      </c>
      <c r="AF15">
        <v>8</v>
      </c>
      <c r="AG15">
        <f t="shared" si="11"/>
        <v>8</v>
      </c>
      <c r="AH15">
        <f t="shared" si="12"/>
        <v>1.26</v>
      </c>
      <c r="AI15">
        <f t="shared" si="13"/>
        <v>2.29</v>
      </c>
      <c r="AJ15">
        <f t="shared" si="14"/>
        <v>1.26</v>
      </c>
      <c r="AK15">
        <f t="shared" si="15"/>
        <v>38</v>
      </c>
      <c r="AL15">
        <f t="shared" si="16"/>
        <v>32</v>
      </c>
      <c r="AM15">
        <f t="shared" si="17"/>
        <v>240</v>
      </c>
      <c r="AN15">
        <f t="shared" si="18"/>
        <v>10</v>
      </c>
      <c r="AO15">
        <f t="shared" si="19"/>
        <v>28</v>
      </c>
      <c r="AP15">
        <f t="shared" si="20"/>
        <v>0</v>
      </c>
      <c r="AQ15">
        <f t="shared" si="21"/>
        <v>32</v>
      </c>
      <c r="AR15">
        <f t="shared" si="22"/>
        <v>32</v>
      </c>
      <c r="AS15">
        <f t="shared" si="23"/>
        <v>32</v>
      </c>
      <c r="AT15">
        <f t="shared" si="24"/>
        <v>32</v>
      </c>
      <c r="AU15">
        <f t="shared" si="0"/>
        <v>1</v>
      </c>
      <c r="AV15">
        <f t="shared" si="25"/>
        <v>1</v>
      </c>
      <c r="AW15">
        <f t="shared" si="26"/>
        <v>1</v>
      </c>
      <c r="AX15">
        <f t="shared" si="1"/>
        <v>-0.97</v>
      </c>
      <c r="AY15">
        <v>0.8</v>
      </c>
      <c r="AZ15">
        <f t="shared" si="27"/>
        <v>0</v>
      </c>
      <c r="BA15">
        <f t="shared" si="28"/>
        <v>406.4</v>
      </c>
      <c r="BB15">
        <f t="shared" si="29"/>
        <v>2578.1</v>
      </c>
      <c r="BC15">
        <f t="shared" si="30"/>
        <v>819.15</v>
      </c>
      <c r="BD15">
        <f t="shared" si="31"/>
        <v>48</v>
      </c>
      <c r="BE15">
        <f t="shared" si="32"/>
        <v>1</v>
      </c>
      <c r="BF15">
        <f t="shared" si="33"/>
        <v>0</v>
      </c>
    </row>
    <row r="16" spans="1:58" x14ac:dyDescent="0.25">
      <c r="C16" t="s">
        <v>24</v>
      </c>
      <c r="D16">
        <v>65.5</v>
      </c>
      <c r="E16">
        <v>8450</v>
      </c>
      <c r="F16">
        <v>38.1</v>
      </c>
      <c r="G16">
        <v>33700000</v>
      </c>
      <c r="H16">
        <v>247000</v>
      </c>
      <c r="I16">
        <v>63.2</v>
      </c>
      <c r="J16">
        <v>67.3</v>
      </c>
      <c r="K16">
        <v>447000</v>
      </c>
      <c r="L16">
        <v>36.799999999999997</v>
      </c>
      <c r="M16">
        <v>16100000.000000002</v>
      </c>
      <c r="N16">
        <v>146000</v>
      </c>
      <c r="O16">
        <v>43.7</v>
      </c>
      <c r="P16">
        <v>41.9</v>
      </c>
      <c r="Q16">
        <v>265000</v>
      </c>
      <c r="R16">
        <v>20.8</v>
      </c>
      <c r="S16">
        <v>32.5</v>
      </c>
      <c r="T16">
        <v>203</v>
      </c>
      <c r="U16">
        <v>152</v>
      </c>
      <c r="V16">
        <v>25.4</v>
      </c>
      <c r="W16">
        <f t="shared" si="2"/>
        <v>67.3</v>
      </c>
      <c r="X16">
        <f t="shared" si="3"/>
        <v>135.69999999999999</v>
      </c>
      <c r="Y16">
        <f t="shared" si="4"/>
        <v>8450</v>
      </c>
      <c r="Z16">
        <f t="shared" si="5"/>
        <v>1901.25</v>
      </c>
      <c r="AA16">
        <f t="shared" si="6"/>
        <v>950.625</v>
      </c>
      <c r="AB16">
        <f t="shared" si="7"/>
        <v>25.4</v>
      </c>
      <c r="AC16">
        <f t="shared" si="8"/>
        <v>10</v>
      </c>
      <c r="AD16">
        <f t="shared" si="9"/>
        <v>23.4</v>
      </c>
      <c r="AE16">
        <f t="shared" si="10"/>
        <v>8</v>
      </c>
      <c r="AF16">
        <v>8</v>
      </c>
      <c r="AG16">
        <f t="shared" si="11"/>
        <v>8</v>
      </c>
      <c r="AH16">
        <f t="shared" si="12"/>
        <v>1.26</v>
      </c>
      <c r="AI16">
        <f t="shared" si="13"/>
        <v>4.57</v>
      </c>
      <c r="AJ16">
        <f t="shared" si="14"/>
        <v>1.26</v>
      </c>
      <c r="AK16">
        <f t="shared" si="15"/>
        <v>38</v>
      </c>
      <c r="AL16">
        <f t="shared" si="16"/>
        <v>32</v>
      </c>
      <c r="AM16">
        <f t="shared" si="17"/>
        <v>240</v>
      </c>
      <c r="AN16">
        <f t="shared" si="18"/>
        <v>13</v>
      </c>
      <c r="AO16">
        <f t="shared" si="19"/>
        <v>25</v>
      </c>
      <c r="AP16">
        <f t="shared" si="20"/>
        <v>0</v>
      </c>
      <c r="AQ16">
        <f t="shared" si="21"/>
        <v>32</v>
      </c>
      <c r="AR16">
        <f t="shared" si="22"/>
        <v>32</v>
      </c>
      <c r="AS16">
        <f t="shared" si="23"/>
        <v>32</v>
      </c>
      <c r="AT16">
        <f t="shared" si="24"/>
        <v>32</v>
      </c>
      <c r="AU16">
        <f t="shared" si="0"/>
        <v>1</v>
      </c>
      <c r="AV16">
        <f t="shared" si="25"/>
        <v>1</v>
      </c>
      <c r="AW16">
        <f t="shared" si="26"/>
        <v>1</v>
      </c>
      <c r="AX16">
        <f t="shared" si="1"/>
        <v>-0.68</v>
      </c>
      <c r="AY16">
        <v>0.8</v>
      </c>
      <c r="AZ16">
        <f t="shared" si="27"/>
        <v>0</v>
      </c>
      <c r="BA16">
        <f t="shared" si="28"/>
        <v>812.8</v>
      </c>
      <c r="BB16">
        <f t="shared" si="29"/>
        <v>5156.2</v>
      </c>
      <c r="BC16">
        <f t="shared" si="30"/>
        <v>1638.3</v>
      </c>
      <c r="BD16">
        <f t="shared" si="31"/>
        <v>48</v>
      </c>
      <c r="BE16">
        <f t="shared" si="32"/>
        <v>1</v>
      </c>
      <c r="BF16">
        <f t="shared" si="33"/>
        <v>0</v>
      </c>
    </row>
    <row r="17" spans="3:58" x14ac:dyDescent="0.25">
      <c r="C17" t="s">
        <v>25</v>
      </c>
      <c r="D17">
        <v>57.9</v>
      </c>
      <c r="E17">
        <v>7420</v>
      </c>
      <c r="F17">
        <v>35.1</v>
      </c>
      <c r="G17">
        <v>30100000</v>
      </c>
      <c r="H17">
        <v>220000</v>
      </c>
      <c r="I17">
        <v>63.5</v>
      </c>
      <c r="J17">
        <v>66</v>
      </c>
      <c r="K17">
        <v>398000</v>
      </c>
      <c r="L17">
        <v>36.299999999999997</v>
      </c>
      <c r="M17">
        <v>14500000</v>
      </c>
      <c r="N17">
        <v>130000</v>
      </c>
      <c r="O17">
        <v>44.2</v>
      </c>
      <c r="P17">
        <v>40.6</v>
      </c>
      <c r="Q17">
        <v>236000</v>
      </c>
      <c r="R17">
        <v>18.3</v>
      </c>
      <c r="S17">
        <v>32.5</v>
      </c>
      <c r="T17">
        <v>203</v>
      </c>
      <c r="U17">
        <v>152</v>
      </c>
      <c r="V17">
        <v>22.2</v>
      </c>
      <c r="W17">
        <f t="shared" si="2"/>
        <v>66</v>
      </c>
      <c r="X17">
        <f t="shared" si="3"/>
        <v>137</v>
      </c>
      <c r="Y17">
        <f t="shared" si="4"/>
        <v>7420</v>
      </c>
      <c r="Z17">
        <f t="shared" si="5"/>
        <v>1669.5</v>
      </c>
      <c r="AA17">
        <f t="shared" si="6"/>
        <v>834.75</v>
      </c>
      <c r="AB17">
        <f t="shared" si="7"/>
        <v>22.2</v>
      </c>
      <c r="AC17">
        <f t="shared" si="8"/>
        <v>10</v>
      </c>
      <c r="AD17">
        <f t="shared" si="9"/>
        <v>20.2</v>
      </c>
      <c r="AE17">
        <f t="shared" si="10"/>
        <v>8</v>
      </c>
      <c r="AF17">
        <v>8</v>
      </c>
      <c r="AG17">
        <f t="shared" si="11"/>
        <v>8</v>
      </c>
      <c r="AH17">
        <f t="shared" si="12"/>
        <v>1.26</v>
      </c>
      <c r="AI17">
        <f t="shared" si="13"/>
        <v>4</v>
      </c>
      <c r="AJ17">
        <f t="shared" si="14"/>
        <v>1.26</v>
      </c>
      <c r="AK17">
        <f t="shared" si="15"/>
        <v>38</v>
      </c>
      <c r="AL17">
        <f t="shared" si="16"/>
        <v>32</v>
      </c>
      <c r="AM17">
        <f t="shared" si="17"/>
        <v>240</v>
      </c>
      <c r="AN17">
        <f t="shared" si="18"/>
        <v>12</v>
      </c>
      <c r="AO17">
        <f t="shared" si="19"/>
        <v>26</v>
      </c>
      <c r="AP17">
        <f t="shared" si="20"/>
        <v>0</v>
      </c>
      <c r="AQ17">
        <f t="shared" si="21"/>
        <v>32</v>
      </c>
      <c r="AR17">
        <f t="shared" si="22"/>
        <v>32</v>
      </c>
      <c r="AS17">
        <f t="shared" si="23"/>
        <v>32</v>
      </c>
      <c r="AT17">
        <f t="shared" si="24"/>
        <v>32</v>
      </c>
      <c r="AU17">
        <f t="shared" si="0"/>
        <v>1</v>
      </c>
      <c r="AV17">
        <f t="shared" si="25"/>
        <v>1</v>
      </c>
      <c r="AW17">
        <f t="shared" si="26"/>
        <v>1</v>
      </c>
      <c r="AX17">
        <f t="shared" si="1"/>
        <v>-0.56000000000000005</v>
      </c>
      <c r="AY17">
        <v>0.8</v>
      </c>
      <c r="AZ17">
        <f t="shared" si="27"/>
        <v>0</v>
      </c>
      <c r="BA17">
        <f t="shared" si="28"/>
        <v>710.4</v>
      </c>
      <c r="BB17">
        <f t="shared" si="29"/>
        <v>4506.5999999999995</v>
      </c>
      <c r="BC17">
        <f t="shared" si="30"/>
        <v>1431.8999999999999</v>
      </c>
      <c r="BD17">
        <f t="shared" si="31"/>
        <v>48</v>
      </c>
      <c r="BE17">
        <f t="shared" si="32"/>
        <v>1</v>
      </c>
      <c r="BF17">
        <f t="shared" si="33"/>
        <v>0</v>
      </c>
    </row>
    <row r="18" spans="3:58" x14ac:dyDescent="0.25">
      <c r="C18" t="s">
        <v>26</v>
      </c>
      <c r="D18">
        <v>50.1</v>
      </c>
      <c r="E18">
        <v>6450</v>
      </c>
      <c r="F18">
        <v>31.8</v>
      </c>
      <c r="G18">
        <v>26400000</v>
      </c>
      <c r="H18">
        <v>192000</v>
      </c>
      <c r="I18">
        <v>64</v>
      </c>
      <c r="J18">
        <v>64.8</v>
      </c>
      <c r="K18">
        <v>346000</v>
      </c>
      <c r="L18">
        <v>34</v>
      </c>
      <c r="M18">
        <v>12800000</v>
      </c>
      <c r="N18">
        <v>113000</v>
      </c>
      <c r="O18">
        <v>44.5</v>
      </c>
      <c r="P18">
        <v>39.6</v>
      </c>
      <c r="Q18">
        <v>205000</v>
      </c>
      <c r="R18">
        <v>15.8</v>
      </c>
      <c r="S18">
        <v>32.799999999999997</v>
      </c>
      <c r="T18">
        <v>203</v>
      </c>
      <c r="U18">
        <v>152</v>
      </c>
      <c r="V18">
        <v>19.100000000000001</v>
      </c>
      <c r="W18">
        <f t="shared" si="2"/>
        <v>64.8</v>
      </c>
      <c r="X18">
        <f t="shared" si="3"/>
        <v>138.19999999999999</v>
      </c>
      <c r="Y18">
        <f t="shared" si="4"/>
        <v>6450</v>
      </c>
      <c r="Z18">
        <f t="shared" si="5"/>
        <v>1451.25</v>
      </c>
      <c r="AA18">
        <f t="shared" si="6"/>
        <v>725.625</v>
      </c>
      <c r="AB18">
        <f t="shared" si="7"/>
        <v>19.100000000000001</v>
      </c>
      <c r="AC18">
        <f t="shared" si="8"/>
        <v>10</v>
      </c>
      <c r="AD18">
        <f t="shared" si="9"/>
        <v>17.100000000000001</v>
      </c>
      <c r="AE18">
        <f t="shared" si="10"/>
        <v>8</v>
      </c>
      <c r="AF18">
        <v>8</v>
      </c>
      <c r="AG18">
        <f t="shared" si="11"/>
        <v>8</v>
      </c>
      <c r="AH18">
        <f t="shared" si="12"/>
        <v>1.26</v>
      </c>
      <c r="AI18">
        <f t="shared" si="13"/>
        <v>3.44</v>
      </c>
      <c r="AJ18">
        <f t="shared" si="14"/>
        <v>1.26</v>
      </c>
      <c r="AK18">
        <f t="shared" si="15"/>
        <v>38</v>
      </c>
      <c r="AL18">
        <f t="shared" si="16"/>
        <v>32</v>
      </c>
      <c r="AM18">
        <f t="shared" si="17"/>
        <v>240</v>
      </c>
      <c r="AN18">
        <f t="shared" si="18"/>
        <v>12</v>
      </c>
      <c r="AO18">
        <f t="shared" si="19"/>
        <v>26</v>
      </c>
      <c r="AP18">
        <f t="shared" si="20"/>
        <v>0</v>
      </c>
      <c r="AQ18">
        <f t="shared" si="21"/>
        <v>32</v>
      </c>
      <c r="AR18">
        <f t="shared" si="22"/>
        <v>32</v>
      </c>
      <c r="AS18">
        <f t="shared" si="23"/>
        <v>32</v>
      </c>
      <c r="AT18">
        <f t="shared" si="24"/>
        <v>32</v>
      </c>
      <c r="AU18">
        <f t="shared" si="0"/>
        <v>1</v>
      </c>
      <c r="AV18">
        <f t="shared" si="25"/>
        <v>1</v>
      </c>
      <c r="AW18">
        <f t="shared" si="26"/>
        <v>1</v>
      </c>
      <c r="AX18">
        <f t="shared" si="1"/>
        <v>-0.52</v>
      </c>
      <c r="AY18">
        <v>0.8</v>
      </c>
      <c r="AZ18">
        <f t="shared" si="27"/>
        <v>0</v>
      </c>
      <c r="BA18">
        <f t="shared" si="28"/>
        <v>611.20000000000005</v>
      </c>
      <c r="BB18">
        <f t="shared" si="29"/>
        <v>3877.3</v>
      </c>
      <c r="BC18">
        <f t="shared" si="30"/>
        <v>1231.95</v>
      </c>
      <c r="BD18">
        <f t="shared" si="31"/>
        <v>48</v>
      </c>
      <c r="BE18">
        <f t="shared" si="32"/>
        <v>1</v>
      </c>
      <c r="BF18">
        <f t="shared" si="33"/>
        <v>0</v>
      </c>
    </row>
    <row r="19" spans="3:58" x14ac:dyDescent="0.25">
      <c r="C19" t="s">
        <v>27</v>
      </c>
      <c r="D19">
        <v>42.2</v>
      </c>
      <c r="E19">
        <v>5430</v>
      </c>
      <c r="F19">
        <v>28.7</v>
      </c>
      <c r="G19">
        <v>22600000</v>
      </c>
      <c r="H19">
        <v>162000</v>
      </c>
      <c r="I19">
        <v>64.5</v>
      </c>
      <c r="J19">
        <v>63.5</v>
      </c>
      <c r="K19">
        <v>293000</v>
      </c>
      <c r="L19">
        <v>32.299999999999997</v>
      </c>
      <c r="M19">
        <v>11000000</v>
      </c>
      <c r="N19">
        <v>96400</v>
      </c>
      <c r="O19">
        <v>45</v>
      </c>
      <c r="P19">
        <v>38.4</v>
      </c>
      <c r="Q19">
        <v>172000</v>
      </c>
      <c r="R19">
        <v>13.4</v>
      </c>
      <c r="S19">
        <v>32.799999999999997</v>
      </c>
      <c r="T19">
        <v>203</v>
      </c>
      <c r="U19">
        <v>152</v>
      </c>
      <c r="V19">
        <v>15.9</v>
      </c>
      <c r="W19">
        <f t="shared" si="2"/>
        <v>63.5</v>
      </c>
      <c r="X19">
        <f t="shared" si="3"/>
        <v>139.5</v>
      </c>
      <c r="Y19">
        <f t="shared" si="4"/>
        <v>5430</v>
      </c>
      <c r="Z19">
        <f t="shared" si="5"/>
        <v>1221.75</v>
      </c>
      <c r="AA19">
        <f t="shared" si="6"/>
        <v>610.875</v>
      </c>
      <c r="AB19">
        <f t="shared" si="7"/>
        <v>15.9</v>
      </c>
      <c r="AC19">
        <f t="shared" si="8"/>
        <v>10</v>
      </c>
      <c r="AD19">
        <f t="shared" si="9"/>
        <v>13.9</v>
      </c>
      <c r="AE19">
        <f t="shared" si="10"/>
        <v>6</v>
      </c>
      <c r="AF19">
        <v>8</v>
      </c>
      <c r="AG19">
        <f t="shared" si="11"/>
        <v>8</v>
      </c>
      <c r="AH19">
        <f t="shared" si="12"/>
        <v>1.26</v>
      </c>
      <c r="AI19">
        <f t="shared" si="13"/>
        <v>2.86</v>
      </c>
      <c r="AJ19">
        <f t="shared" si="14"/>
        <v>1.26</v>
      </c>
      <c r="AK19">
        <f t="shared" si="15"/>
        <v>38</v>
      </c>
      <c r="AL19">
        <f t="shared" si="16"/>
        <v>32</v>
      </c>
      <c r="AM19">
        <f t="shared" si="17"/>
        <v>240</v>
      </c>
      <c r="AN19">
        <f t="shared" si="18"/>
        <v>12</v>
      </c>
      <c r="AO19">
        <f t="shared" si="19"/>
        <v>26</v>
      </c>
      <c r="AP19">
        <f t="shared" si="20"/>
        <v>0</v>
      </c>
      <c r="AQ19">
        <f t="shared" si="21"/>
        <v>32</v>
      </c>
      <c r="AR19">
        <f t="shared" si="22"/>
        <v>32</v>
      </c>
      <c r="AS19">
        <f t="shared" si="23"/>
        <v>32</v>
      </c>
      <c r="AT19">
        <f t="shared" si="24"/>
        <v>32</v>
      </c>
      <c r="AU19">
        <f t="shared" si="0"/>
        <v>1</v>
      </c>
      <c r="AV19">
        <f t="shared" si="25"/>
        <v>1</v>
      </c>
      <c r="AW19">
        <f t="shared" si="26"/>
        <v>1</v>
      </c>
      <c r="AX19">
        <f t="shared" si="1"/>
        <v>-0.48</v>
      </c>
      <c r="AY19">
        <v>0.8</v>
      </c>
      <c r="AZ19">
        <f t="shared" si="27"/>
        <v>0</v>
      </c>
      <c r="BA19">
        <f t="shared" si="28"/>
        <v>508.8</v>
      </c>
      <c r="BB19">
        <f t="shared" si="29"/>
        <v>3227.7000000000003</v>
      </c>
      <c r="BC19">
        <f t="shared" si="30"/>
        <v>1025.55</v>
      </c>
      <c r="BD19">
        <f t="shared" si="31"/>
        <v>48</v>
      </c>
      <c r="BE19">
        <f t="shared" si="32"/>
        <v>1</v>
      </c>
      <c r="BF19">
        <f t="shared" si="33"/>
        <v>0</v>
      </c>
    </row>
    <row r="20" spans="3:58" x14ac:dyDescent="0.25">
      <c r="C20" t="s">
        <v>28</v>
      </c>
      <c r="D20">
        <v>38.1</v>
      </c>
      <c r="E20">
        <v>4910</v>
      </c>
      <c r="F20">
        <v>26.9</v>
      </c>
      <c r="G20">
        <v>20600000</v>
      </c>
      <c r="H20">
        <v>147000</v>
      </c>
      <c r="I20">
        <v>64.8</v>
      </c>
      <c r="J20">
        <v>63</v>
      </c>
      <c r="K20">
        <v>265000</v>
      </c>
      <c r="L20">
        <v>31.5</v>
      </c>
      <c r="M20">
        <v>10000000</v>
      </c>
      <c r="N20">
        <v>87500</v>
      </c>
      <c r="O20">
        <v>45.2</v>
      </c>
      <c r="P20">
        <v>37.799999999999997</v>
      </c>
      <c r="Q20">
        <v>156000</v>
      </c>
      <c r="R20">
        <v>12.1</v>
      </c>
      <c r="S20">
        <v>33</v>
      </c>
      <c r="T20">
        <v>203</v>
      </c>
      <c r="U20">
        <v>152</v>
      </c>
      <c r="V20">
        <v>14.3</v>
      </c>
      <c r="W20">
        <f t="shared" si="2"/>
        <v>63</v>
      </c>
      <c r="X20">
        <f t="shared" si="3"/>
        <v>140</v>
      </c>
      <c r="Y20">
        <f t="shared" si="4"/>
        <v>4910</v>
      </c>
      <c r="Z20">
        <f t="shared" si="5"/>
        <v>1104.75</v>
      </c>
      <c r="AA20">
        <f t="shared" si="6"/>
        <v>552.375</v>
      </c>
      <c r="AB20">
        <f t="shared" si="7"/>
        <v>14.3</v>
      </c>
      <c r="AC20">
        <f t="shared" si="8"/>
        <v>10</v>
      </c>
      <c r="AD20">
        <f t="shared" si="9"/>
        <v>12.3</v>
      </c>
      <c r="AE20">
        <f t="shared" si="10"/>
        <v>6</v>
      </c>
      <c r="AF20">
        <v>8</v>
      </c>
      <c r="AG20">
        <f t="shared" si="11"/>
        <v>8</v>
      </c>
      <c r="AH20">
        <f t="shared" si="12"/>
        <v>1.26</v>
      </c>
      <c r="AI20">
        <f t="shared" si="13"/>
        <v>2.57</v>
      </c>
      <c r="AJ20">
        <f t="shared" si="14"/>
        <v>1.26</v>
      </c>
      <c r="AK20">
        <f t="shared" si="15"/>
        <v>38</v>
      </c>
      <c r="AL20">
        <f t="shared" si="16"/>
        <v>32</v>
      </c>
      <c r="AM20">
        <f t="shared" si="17"/>
        <v>240</v>
      </c>
      <c r="AN20">
        <f t="shared" si="18"/>
        <v>12</v>
      </c>
      <c r="AO20">
        <f t="shared" si="19"/>
        <v>26</v>
      </c>
      <c r="AP20">
        <f t="shared" si="20"/>
        <v>0</v>
      </c>
      <c r="AQ20">
        <f t="shared" si="21"/>
        <v>32</v>
      </c>
      <c r="AR20">
        <f t="shared" si="22"/>
        <v>32</v>
      </c>
      <c r="AS20">
        <f t="shared" si="23"/>
        <v>32</v>
      </c>
      <c r="AT20">
        <f t="shared" si="24"/>
        <v>32</v>
      </c>
      <c r="AU20">
        <f t="shared" si="0"/>
        <v>1</v>
      </c>
      <c r="AV20">
        <f t="shared" si="25"/>
        <v>1</v>
      </c>
      <c r="AW20">
        <f t="shared" si="26"/>
        <v>1</v>
      </c>
      <c r="AX20">
        <f t="shared" si="1"/>
        <v>-0.45</v>
      </c>
      <c r="AY20">
        <v>0.8</v>
      </c>
      <c r="AZ20">
        <f t="shared" si="27"/>
        <v>0</v>
      </c>
      <c r="BA20">
        <f t="shared" si="28"/>
        <v>457.6</v>
      </c>
      <c r="BB20">
        <f t="shared" si="29"/>
        <v>2902.9</v>
      </c>
      <c r="BC20">
        <f t="shared" si="30"/>
        <v>922.35</v>
      </c>
      <c r="BD20">
        <f t="shared" si="31"/>
        <v>48</v>
      </c>
      <c r="BE20">
        <f t="shared" si="32"/>
        <v>1</v>
      </c>
      <c r="BF20">
        <f t="shared" si="33"/>
        <v>0</v>
      </c>
    </row>
    <row r="21" spans="3:58" x14ac:dyDescent="0.25">
      <c r="C21" t="s">
        <v>29</v>
      </c>
      <c r="D21">
        <v>34.1</v>
      </c>
      <c r="E21">
        <v>4390</v>
      </c>
      <c r="F21">
        <v>25.4</v>
      </c>
      <c r="G21">
        <v>18500000</v>
      </c>
      <c r="H21">
        <v>131000</v>
      </c>
      <c r="I21">
        <v>64.8</v>
      </c>
      <c r="J21">
        <v>62.5</v>
      </c>
      <c r="K21">
        <v>239000</v>
      </c>
      <c r="L21">
        <v>30.5</v>
      </c>
      <c r="M21">
        <v>9030000</v>
      </c>
      <c r="N21">
        <v>78500</v>
      </c>
      <c r="O21">
        <v>45.5</v>
      </c>
      <c r="P21">
        <v>37.1</v>
      </c>
      <c r="Q21">
        <v>140000</v>
      </c>
      <c r="R21">
        <v>10.8</v>
      </c>
      <c r="S21">
        <v>33</v>
      </c>
      <c r="T21">
        <v>203</v>
      </c>
      <c r="U21">
        <v>152</v>
      </c>
      <c r="V21">
        <v>12.7</v>
      </c>
      <c r="W21">
        <f t="shared" si="2"/>
        <v>62.5</v>
      </c>
      <c r="X21">
        <f t="shared" si="3"/>
        <v>140.5</v>
      </c>
      <c r="Y21">
        <f t="shared" si="4"/>
        <v>4390</v>
      </c>
      <c r="Z21">
        <f t="shared" si="5"/>
        <v>987.75</v>
      </c>
      <c r="AA21">
        <f t="shared" si="6"/>
        <v>493.875</v>
      </c>
      <c r="AB21">
        <f t="shared" si="7"/>
        <v>12.7</v>
      </c>
      <c r="AC21">
        <f t="shared" si="8"/>
        <v>10</v>
      </c>
      <c r="AD21">
        <f t="shared" si="9"/>
        <v>10.7</v>
      </c>
      <c r="AE21">
        <f t="shared" si="10"/>
        <v>5</v>
      </c>
      <c r="AF21">
        <v>8</v>
      </c>
      <c r="AG21">
        <f t="shared" si="11"/>
        <v>8</v>
      </c>
      <c r="AH21">
        <f t="shared" si="12"/>
        <v>1.26</v>
      </c>
      <c r="AI21">
        <f t="shared" si="13"/>
        <v>2.29</v>
      </c>
      <c r="AJ21">
        <f t="shared" si="14"/>
        <v>1.26</v>
      </c>
      <c r="AK21">
        <f t="shared" si="15"/>
        <v>38</v>
      </c>
      <c r="AL21">
        <f t="shared" si="16"/>
        <v>32</v>
      </c>
      <c r="AM21">
        <f t="shared" si="17"/>
        <v>240</v>
      </c>
      <c r="AN21">
        <f t="shared" si="18"/>
        <v>12</v>
      </c>
      <c r="AO21">
        <f t="shared" si="19"/>
        <v>26</v>
      </c>
      <c r="AP21">
        <f t="shared" si="20"/>
        <v>0</v>
      </c>
      <c r="AQ21">
        <f t="shared" si="21"/>
        <v>32</v>
      </c>
      <c r="AR21">
        <f t="shared" si="22"/>
        <v>32</v>
      </c>
      <c r="AS21">
        <f t="shared" si="23"/>
        <v>32</v>
      </c>
      <c r="AT21">
        <f t="shared" si="24"/>
        <v>32</v>
      </c>
      <c r="AU21">
        <f t="shared" si="0"/>
        <v>1</v>
      </c>
      <c r="AV21">
        <f t="shared" si="25"/>
        <v>1</v>
      </c>
      <c r="AW21">
        <f t="shared" si="26"/>
        <v>1</v>
      </c>
      <c r="AX21">
        <f t="shared" si="1"/>
        <v>-0.43</v>
      </c>
      <c r="AY21">
        <v>0.8</v>
      </c>
      <c r="AZ21">
        <f t="shared" si="27"/>
        <v>0</v>
      </c>
      <c r="BA21">
        <f t="shared" si="28"/>
        <v>406.4</v>
      </c>
      <c r="BB21">
        <f t="shared" si="29"/>
        <v>2578.1</v>
      </c>
      <c r="BC21">
        <f t="shared" si="30"/>
        <v>819.15</v>
      </c>
      <c r="BD21">
        <f t="shared" si="31"/>
        <v>48</v>
      </c>
      <c r="BE21">
        <f t="shared" si="32"/>
        <v>1</v>
      </c>
      <c r="BF21">
        <f t="shared" si="33"/>
        <v>0</v>
      </c>
    </row>
    <row r="22" spans="3:58" x14ac:dyDescent="0.25">
      <c r="C22" t="s">
        <v>30</v>
      </c>
      <c r="D22">
        <v>29.9</v>
      </c>
      <c r="E22">
        <v>3860</v>
      </c>
      <c r="F22">
        <v>23.8</v>
      </c>
      <c r="G22">
        <v>16399999.999999998</v>
      </c>
      <c r="H22">
        <v>116000</v>
      </c>
      <c r="I22">
        <v>65</v>
      </c>
      <c r="J22">
        <v>61.7</v>
      </c>
      <c r="K22">
        <v>211000</v>
      </c>
      <c r="L22">
        <v>29.2</v>
      </c>
      <c r="M22">
        <v>8029999.9999999991</v>
      </c>
      <c r="N22">
        <v>69300</v>
      </c>
      <c r="O22">
        <v>45.7</v>
      </c>
      <c r="P22">
        <v>36.6</v>
      </c>
      <c r="Q22">
        <v>123000</v>
      </c>
      <c r="R22">
        <v>9.5</v>
      </c>
      <c r="S22">
        <v>33.299999999999997</v>
      </c>
      <c r="T22">
        <v>203</v>
      </c>
      <c r="U22">
        <v>152</v>
      </c>
      <c r="V22">
        <v>11.1</v>
      </c>
      <c r="W22">
        <f t="shared" si="2"/>
        <v>61.7</v>
      </c>
      <c r="X22">
        <f t="shared" si="3"/>
        <v>141.30000000000001</v>
      </c>
      <c r="Y22">
        <f t="shared" si="4"/>
        <v>3860</v>
      </c>
      <c r="Z22">
        <f t="shared" si="5"/>
        <v>868.5</v>
      </c>
      <c r="AA22">
        <f t="shared" si="6"/>
        <v>434.25</v>
      </c>
      <c r="AB22">
        <f t="shared" si="7"/>
        <v>11.1</v>
      </c>
      <c r="AC22">
        <f t="shared" si="8"/>
        <v>10</v>
      </c>
      <c r="AD22">
        <f t="shared" si="9"/>
        <v>9.1</v>
      </c>
      <c r="AE22">
        <f t="shared" si="10"/>
        <v>5</v>
      </c>
      <c r="AF22">
        <v>8</v>
      </c>
      <c r="AG22">
        <f t="shared" si="11"/>
        <v>8</v>
      </c>
      <c r="AH22">
        <f t="shared" si="12"/>
        <v>1.26</v>
      </c>
      <c r="AI22">
        <f t="shared" si="13"/>
        <v>2</v>
      </c>
      <c r="AJ22">
        <f t="shared" si="14"/>
        <v>1.26</v>
      </c>
      <c r="AK22">
        <f t="shared" si="15"/>
        <v>38</v>
      </c>
      <c r="AL22">
        <f t="shared" si="16"/>
        <v>32</v>
      </c>
      <c r="AM22">
        <f t="shared" si="17"/>
        <v>240</v>
      </c>
      <c r="AN22">
        <f t="shared" si="18"/>
        <v>12</v>
      </c>
      <c r="AO22">
        <f t="shared" si="19"/>
        <v>26</v>
      </c>
      <c r="AP22">
        <f t="shared" si="20"/>
        <v>0</v>
      </c>
      <c r="AQ22">
        <f t="shared" si="21"/>
        <v>32</v>
      </c>
      <c r="AR22">
        <f t="shared" si="22"/>
        <v>32</v>
      </c>
      <c r="AS22">
        <f t="shared" si="23"/>
        <v>32</v>
      </c>
      <c r="AT22">
        <f t="shared" si="24"/>
        <v>32</v>
      </c>
      <c r="AU22">
        <f t="shared" si="0"/>
        <v>1</v>
      </c>
      <c r="AV22">
        <f t="shared" si="25"/>
        <v>1</v>
      </c>
      <c r="AW22">
        <f t="shared" si="26"/>
        <v>1</v>
      </c>
      <c r="AX22">
        <f t="shared" si="1"/>
        <v>-0.41</v>
      </c>
      <c r="AY22">
        <v>0.8</v>
      </c>
      <c r="AZ22">
        <f t="shared" si="27"/>
        <v>0</v>
      </c>
      <c r="BA22">
        <f t="shared" si="28"/>
        <v>355.2</v>
      </c>
      <c r="BB22">
        <f t="shared" si="29"/>
        <v>2253.2999999999997</v>
      </c>
      <c r="BC22">
        <f t="shared" si="30"/>
        <v>715.94999999999993</v>
      </c>
      <c r="BD22">
        <f t="shared" si="31"/>
        <v>48</v>
      </c>
      <c r="BE22">
        <f t="shared" si="32"/>
        <v>1</v>
      </c>
      <c r="BF22">
        <f t="shared" si="33"/>
        <v>0</v>
      </c>
    </row>
    <row r="23" spans="3:58" x14ac:dyDescent="0.25">
      <c r="C23" t="s">
        <v>31</v>
      </c>
      <c r="D23">
        <v>55.4</v>
      </c>
      <c r="E23">
        <v>7160</v>
      </c>
      <c r="F23">
        <v>38.1</v>
      </c>
      <c r="G23">
        <v>29000000</v>
      </c>
      <c r="H23">
        <v>229000</v>
      </c>
      <c r="I23">
        <v>63.8</v>
      </c>
      <c r="J23">
        <v>77</v>
      </c>
      <c r="K23">
        <v>398000</v>
      </c>
      <c r="L23">
        <v>62.2</v>
      </c>
      <c r="M23">
        <v>4830000</v>
      </c>
      <c r="N23">
        <v>64599.999999999993</v>
      </c>
      <c r="O23">
        <v>26.2</v>
      </c>
      <c r="P23">
        <v>26.4</v>
      </c>
      <c r="Q23">
        <v>127000</v>
      </c>
      <c r="R23">
        <v>17.600000000000001</v>
      </c>
      <c r="S23">
        <v>21.4</v>
      </c>
      <c r="T23">
        <v>203</v>
      </c>
      <c r="U23">
        <v>102</v>
      </c>
      <c r="V23">
        <v>25.4</v>
      </c>
      <c r="W23">
        <f t="shared" si="2"/>
        <v>77</v>
      </c>
      <c r="X23">
        <f t="shared" si="3"/>
        <v>126</v>
      </c>
      <c r="Y23">
        <f t="shared" si="4"/>
        <v>7160</v>
      </c>
      <c r="Z23">
        <f t="shared" si="5"/>
        <v>1611</v>
      </c>
      <c r="AA23">
        <f t="shared" si="6"/>
        <v>805.5</v>
      </c>
      <c r="AB23">
        <f t="shared" si="7"/>
        <v>25.4</v>
      </c>
      <c r="AC23">
        <f t="shared" si="8"/>
        <v>10</v>
      </c>
      <c r="AD23">
        <f t="shared" si="9"/>
        <v>23.4</v>
      </c>
      <c r="AE23">
        <f t="shared" si="10"/>
        <v>8</v>
      </c>
      <c r="AF23">
        <v>8</v>
      </c>
      <c r="AG23">
        <f t="shared" si="11"/>
        <v>8</v>
      </c>
      <c r="AH23">
        <f t="shared" si="12"/>
        <v>1.26</v>
      </c>
      <c r="AI23">
        <f t="shared" si="13"/>
        <v>4.57</v>
      </c>
      <c r="AJ23">
        <f t="shared" si="14"/>
        <v>1.26</v>
      </c>
      <c r="AK23">
        <f t="shared" si="15"/>
        <v>38</v>
      </c>
      <c r="AL23">
        <f t="shared" si="16"/>
        <v>32</v>
      </c>
      <c r="AM23">
        <f t="shared" si="17"/>
        <v>240</v>
      </c>
      <c r="AN23">
        <f t="shared" si="18"/>
        <v>14</v>
      </c>
      <c r="AO23">
        <f t="shared" si="19"/>
        <v>24</v>
      </c>
      <c r="AP23">
        <f t="shared" si="20"/>
        <v>0</v>
      </c>
      <c r="AQ23">
        <f t="shared" si="21"/>
        <v>32</v>
      </c>
      <c r="AR23">
        <f t="shared" si="22"/>
        <v>32</v>
      </c>
      <c r="AS23">
        <f t="shared" si="23"/>
        <v>32</v>
      </c>
      <c r="AT23">
        <f t="shared" si="24"/>
        <v>32</v>
      </c>
      <c r="AU23">
        <f t="shared" si="0"/>
        <v>1</v>
      </c>
      <c r="AV23">
        <f t="shared" si="25"/>
        <v>1</v>
      </c>
      <c r="AW23">
        <f t="shared" si="26"/>
        <v>1</v>
      </c>
      <c r="AX23">
        <f t="shared" si="1"/>
        <v>-0.1</v>
      </c>
      <c r="AY23">
        <v>0.8</v>
      </c>
      <c r="AZ23">
        <f t="shared" si="27"/>
        <v>0</v>
      </c>
      <c r="BA23">
        <f t="shared" si="28"/>
        <v>812.8</v>
      </c>
      <c r="BB23">
        <f t="shared" si="29"/>
        <v>5156.2</v>
      </c>
      <c r="BC23">
        <f t="shared" si="30"/>
        <v>1638.3</v>
      </c>
      <c r="BD23">
        <f t="shared" si="31"/>
        <v>48</v>
      </c>
      <c r="BE23">
        <f t="shared" si="32"/>
        <v>1</v>
      </c>
      <c r="BF23">
        <f t="shared" si="33"/>
        <v>0</v>
      </c>
    </row>
    <row r="24" spans="3:58" x14ac:dyDescent="0.25">
      <c r="C24" t="s">
        <v>32</v>
      </c>
      <c r="D24">
        <v>49.3</v>
      </c>
      <c r="E24">
        <v>6320</v>
      </c>
      <c r="F24">
        <v>35.1</v>
      </c>
      <c r="G24">
        <v>26100000</v>
      </c>
      <c r="H24">
        <v>205000</v>
      </c>
      <c r="I24">
        <v>64.3</v>
      </c>
      <c r="J24">
        <v>75.900000000000006</v>
      </c>
      <c r="K24">
        <v>356000</v>
      </c>
      <c r="L24">
        <v>61.2</v>
      </c>
      <c r="M24">
        <v>4370000</v>
      </c>
      <c r="N24">
        <v>57500</v>
      </c>
      <c r="O24">
        <v>26.4</v>
      </c>
      <c r="P24">
        <v>25.3</v>
      </c>
      <c r="Q24">
        <v>111000</v>
      </c>
      <c r="R24">
        <v>15.5</v>
      </c>
      <c r="S24">
        <v>21.5</v>
      </c>
      <c r="T24">
        <v>203</v>
      </c>
      <c r="U24">
        <v>102</v>
      </c>
      <c r="V24">
        <v>22.2</v>
      </c>
      <c r="W24">
        <f t="shared" si="2"/>
        <v>75.900000000000006</v>
      </c>
      <c r="X24">
        <f t="shared" si="3"/>
        <v>127.1</v>
      </c>
      <c r="Y24">
        <f t="shared" si="4"/>
        <v>6320</v>
      </c>
      <c r="Z24">
        <f t="shared" si="5"/>
        <v>1422</v>
      </c>
      <c r="AA24">
        <f t="shared" si="6"/>
        <v>711</v>
      </c>
      <c r="AB24">
        <f t="shared" si="7"/>
        <v>22.2</v>
      </c>
      <c r="AC24">
        <f t="shared" si="8"/>
        <v>10</v>
      </c>
      <c r="AD24">
        <f t="shared" si="9"/>
        <v>20.2</v>
      </c>
      <c r="AE24">
        <f t="shared" si="10"/>
        <v>8</v>
      </c>
      <c r="AF24">
        <v>8</v>
      </c>
      <c r="AG24">
        <f t="shared" si="11"/>
        <v>8</v>
      </c>
      <c r="AH24">
        <f t="shared" si="12"/>
        <v>1.26</v>
      </c>
      <c r="AI24">
        <f t="shared" si="13"/>
        <v>4</v>
      </c>
      <c r="AJ24">
        <f t="shared" si="14"/>
        <v>1.26</v>
      </c>
      <c r="AK24">
        <f t="shared" si="15"/>
        <v>38</v>
      </c>
      <c r="AL24">
        <f t="shared" si="16"/>
        <v>32</v>
      </c>
      <c r="AM24">
        <f t="shared" si="17"/>
        <v>240</v>
      </c>
      <c r="AN24">
        <f t="shared" si="18"/>
        <v>14</v>
      </c>
      <c r="AO24">
        <f t="shared" si="19"/>
        <v>24</v>
      </c>
      <c r="AP24">
        <f t="shared" si="20"/>
        <v>0</v>
      </c>
      <c r="AQ24">
        <f t="shared" si="21"/>
        <v>32</v>
      </c>
      <c r="AR24">
        <f t="shared" si="22"/>
        <v>32</v>
      </c>
      <c r="AS24">
        <f t="shared" si="23"/>
        <v>32</v>
      </c>
      <c r="AT24">
        <f t="shared" si="24"/>
        <v>32</v>
      </c>
      <c r="AU24">
        <f t="shared" si="0"/>
        <v>1</v>
      </c>
      <c r="AV24">
        <f t="shared" si="25"/>
        <v>1</v>
      </c>
      <c r="AW24">
        <f t="shared" si="26"/>
        <v>1</v>
      </c>
      <c r="AX24">
        <f t="shared" si="1"/>
        <v>-0.05</v>
      </c>
      <c r="AY24">
        <v>0.8</v>
      </c>
      <c r="AZ24">
        <f t="shared" si="27"/>
        <v>0</v>
      </c>
      <c r="BA24">
        <f t="shared" si="28"/>
        <v>710.4</v>
      </c>
      <c r="BB24">
        <f t="shared" si="29"/>
        <v>4506.5999999999995</v>
      </c>
      <c r="BC24">
        <f t="shared" si="30"/>
        <v>1431.8999999999999</v>
      </c>
      <c r="BD24">
        <f t="shared" si="31"/>
        <v>48</v>
      </c>
      <c r="BE24">
        <f t="shared" si="32"/>
        <v>1</v>
      </c>
      <c r="BF24">
        <f t="shared" si="33"/>
        <v>0</v>
      </c>
    </row>
    <row r="25" spans="3:58" x14ac:dyDescent="0.25">
      <c r="C25" t="s">
        <v>33</v>
      </c>
      <c r="D25">
        <v>42.5</v>
      </c>
      <c r="E25">
        <v>5480</v>
      </c>
      <c r="F25">
        <v>31.8</v>
      </c>
      <c r="G25">
        <v>22900000</v>
      </c>
      <c r="H25">
        <v>179000</v>
      </c>
      <c r="I25">
        <v>64.8</v>
      </c>
      <c r="J25">
        <v>74.7</v>
      </c>
      <c r="K25">
        <v>310000</v>
      </c>
      <c r="L25">
        <v>59.4</v>
      </c>
      <c r="M25">
        <v>3900000</v>
      </c>
      <c r="N25">
        <v>50300</v>
      </c>
      <c r="O25">
        <v>26.7</v>
      </c>
      <c r="P25">
        <v>24.1</v>
      </c>
      <c r="Q25">
        <v>95400</v>
      </c>
      <c r="R25">
        <v>13.5</v>
      </c>
      <c r="S25">
        <v>21.6</v>
      </c>
      <c r="T25">
        <v>203</v>
      </c>
      <c r="U25">
        <v>102</v>
      </c>
      <c r="V25">
        <v>19.100000000000001</v>
      </c>
      <c r="W25">
        <f t="shared" si="2"/>
        <v>74.7</v>
      </c>
      <c r="X25">
        <f t="shared" si="3"/>
        <v>128.30000000000001</v>
      </c>
      <c r="Y25">
        <f t="shared" si="4"/>
        <v>5480</v>
      </c>
      <c r="Z25">
        <f t="shared" si="5"/>
        <v>1233</v>
      </c>
      <c r="AA25">
        <f t="shared" si="6"/>
        <v>616.5</v>
      </c>
      <c r="AB25">
        <f t="shared" si="7"/>
        <v>19.100000000000001</v>
      </c>
      <c r="AC25">
        <f t="shared" si="8"/>
        <v>10</v>
      </c>
      <c r="AD25">
        <f t="shared" si="9"/>
        <v>17.100000000000001</v>
      </c>
      <c r="AE25">
        <f t="shared" si="10"/>
        <v>8</v>
      </c>
      <c r="AF25">
        <v>8</v>
      </c>
      <c r="AG25">
        <f t="shared" si="11"/>
        <v>8</v>
      </c>
      <c r="AH25">
        <f t="shared" si="12"/>
        <v>1.26</v>
      </c>
      <c r="AI25">
        <f t="shared" si="13"/>
        <v>3.44</v>
      </c>
      <c r="AJ25">
        <f t="shared" si="14"/>
        <v>1.26</v>
      </c>
      <c r="AK25">
        <f t="shared" si="15"/>
        <v>38</v>
      </c>
      <c r="AL25">
        <f t="shared" si="16"/>
        <v>32</v>
      </c>
      <c r="AM25">
        <f t="shared" si="17"/>
        <v>240</v>
      </c>
      <c r="AN25">
        <f t="shared" si="18"/>
        <v>14</v>
      </c>
      <c r="AO25">
        <f t="shared" si="19"/>
        <v>24</v>
      </c>
      <c r="AP25">
        <f t="shared" si="20"/>
        <v>0</v>
      </c>
      <c r="AQ25">
        <f t="shared" si="21"/>
        <v>32</v>
      </c>
      <c r="AR25">
        <f t="shared" si="22"/>
        <v>32</v>
      </c>
      <c r="AS25">
        <f t="shared" si="23"/>
        <v>32</v>
      </c>
      <c r="AT25">
        <f t="shared" si="24"/>
        <v>32</v>
      </c>
      <c r="AU25">
        <f t="shared" si="0"/>
        <v>1</v>
      </c>
      <c r="AV25">
        <f t="shared" si="25"/>
        <v>1</v>
      </c>
      <c r="AW25">
        <f t="shared" si="26"/>
        <v>1</v>
      </c>
      <c r="AX25">
        <f t="shared" si="1"/>
        <v>0</v>
      </c>
      <c r="AY25">
        <v>0.8</v>
      </c>
      <c r="AZ25">
        <f t="shared" si="27"/>
        <v>0</v>
      </c>
      <c r="BA25">
        <f t="shared" si="28"/>
        <v>611.20000000000005</v>
      </c>
      <c r="BB25">
        <f t="shared" si="29"/>
        <v>3877.3</v>
      </c>
      <c r="BC25">
        <f t="shared" si="30"/>
        <v>1231.95</v>
      </c>
      <c r="BD25">
        <f t="shared" si="31"/>
        <v>48</v>
      </c>
      <c r="BE25">
        <f t="shared" si="32"/>
        <v>1</v>
      </c>
      <c r="BF25">
        <f t="shared" si="33"/>
        <v>0</v>
      </c>
    </row>
    <row r="26" spans="3:58" x14ac:dyDescent="0.25">
      <c r="C26" t="s">
        <v>34</v>
      </c>
      <c r="D26">
        <v>36</v>
      </c>
      <c r="E26">
        <v>4620</v>
      </c>
      <c r="F26">
        <v>28.7</v>
      </c>
      <c r="G26">
        <v>19600000</v>
      </c>
      <c r="H26">
        <v>151000</v>
      </c>
      <c r="I26">
        <v>65</v>
      </c>
      <c r="J26">
        <v>73.400000000000006</v>
      </c>
      <c r="K26">
        <v>264000</v>
      </c>
      <c r="L26">
        <v>57.7</v>
      </c>
      <c r="M26">
        <v>3380000</v>
      </c>
      <c r="N26">
        <v>42900</v>
      </c>
      <c r="O26">
        <v>26.9</v>
      </c>
      <c r="P26">
        <v>22.9</v>
      </c>
      <c r="Q26">
        <v>79600</v>
      </c>
      <c r="R26">
        <v>11.4</v>
      </c>
      <c r="S26">
        <v>21.7</v>
      </c>
      <c r="T26">
        <v>203</v>
      </c>
      <c r="U26">
        <v>102</v>
      </c>
      <c r="V26">
        <v>15.9</v>
      </c>
      <c r="W26">
        <f t="shared" si="2"/>
        <v>73.400000000000006</v>
      </c>
      <c r="X26">
        <f t="shared" si="3"/>
        <v>129.6</v>
      </c>
      <c r="Y26">
        <f t="shared" si="4"/>
        <v>4620</v>
      </c>
      <c r="Z26">
        <f t="shared" si="5"/>
        <v>1039.5</v>
      </c>
      <c r="AA26">
        <f t="shared" si="6"/>
        <v>519.75</v>
      </c>
      <c r="AB26">
        <f t="shared" si="7"/>
        <v>15.9</v>
      </c>
      <c r="AC26">
        <f t="shared" si="8"/>
        <v>10</v>
      </c>
      <c r="AD26">
        <f t="shared" si="9"/>
        <v>13.9</v>
      </c>
      <c r="AE26">
        <f t="shared" si="10"/>
        <v>6</v>
      </c>
      <c r="AF26">
        <v>8</v>
      </c>
      <c r="AG26">
        <f t="shared" si="11"/>
        <v>8</v>
      </c>
      <c r="AH26">
        <f t="shared" si="12"/>
        <v>1.26</v>
      </c>
      <c r="AI26">
        <f t="shared" si="13"/>
        <v>2.86</v>
      </c>
      <c r="AJ26">
        <f t="shared" si="14"/>
        <v>1.26</v>
      </c>
      <c r="AK26">
        <f t="shared" si="15"/>
        <v>38</v>
      </c>
      <c r="AL26">
        <f t="shared" si="16"/>
        <v>32</v>
      </c>
      <c r="AM26">
        <f t="shared" si="17"/>
        <v>240</v>
      </c>
      <c r="AN26">
        <f t="shared" si="18"/>
        <v>14</v>
      </c>
      <c r="AO26">
        <f t="shared" si="19"/>
        <v>24</v>
      </c>
      <c r="AP26">
        <f t="shared" si="20"/>
        <v>0</v>
      </c>
      <c r="AQ26">
        <f t="shared" si="21"/>
        <v>32</v>
      </c>
      <c r="AR26">
        <f t="shared" si="22"/>
        <v>32</v>
      </c>
      <c r="AS26">
        <f t="shared" si="23"/>
        <v>32</v>
      </c>
      <c r="AT26">
        <f t="shared" si="24"/>
        <v>32</v>
      </c>
      <c r="AU26">
        <f t="shared" si="0"/>
        <v>1</v>
      </c>
      <c r="AV26">
        <f t="shared" si="25"/>
        <v>1</v>
      </c>
      <c r="AW26">
        <f t="shared" si="26"/>
        <v>1</v>
      </c>
      <c r="AX26">
        <f t="shared" si="1"/>
        <v>0.05</v>
      </c>
      <c r="AY26">
        <v>0.8</v>
      </c>
      <c r="AZ26">
        <f t="shared" si="27"/>
        <v>0</v>
      </c>
      <c r="BA26">
        <f t="shared" si="28"/>
        <v>508.8</v>
      </c>
      <c r="BB26">
        <f t="shared" si="29"/>
        <v>3227.7000000000003</v>
      </c>
      <c r="BC26">
        <f t="shared" si="30"/>
        <v>1025.55</v>
      </c>
      <c r="BD26">
        <f t="shared" si="31"/>
        <v>48</v>
      </c>
      <c r="BE26">
        <f t="shared" si="32"/>
        <v>1</v>
      </c>
      <c r="BF26">
        <f t="shared" si="33"/>
        <v>0</v>
      </c>
    </row>
    <row r="27" spans="3:58" x14ac:dyDescent="0.25">
      <c r="C27" t="s">
        <v>35</v>
      </c>
      <c r="D27">
        <v>32.4</v>
      </c>
      <c r="E27">
        <v>4190</v>
      </c>
      <c r="F27">
        <v>26.9</v>
      </c>
      <c r="G27">
        <v>17900000</v>
      </c>
      <c r="H27">
        <v>137000</v>
      </c>
      <c r="I27">
        <v>65.3</v>
      </c>
      <c r="J27">
        <v>72.599999999999994</v>
      </c>
      <c r="K27">
        <v>239000</v>
      </c>
      <c r="L27">
        <v>56.6</v>
      </c>
      <c r="M27">
        <v>3100000</v>
      </c>
      <c r="N27">
        <v>39000</v>
      </c>
      <c r="O27">
        <v>27.2</v>
      </c>
      <c r="P27">
        <v>22.3</v>
      </c>
      <c r="Q27">
        <v>71900</v>
      </c>
      <c r="R27">
        <v>10.3</v>
      </c>
      <c r="S27">
        <v>21.8</v>
      </c>
      <c r="T27">
        <v>203</v>
      </c>
      <c r="U27">
        <v>102</v>
      </c>
      <c r="V27">
        <v>14.3</v>
      </c>
      <c r="W27">
        <f t="shared" si="2"/>
        <v>72.599999999999994</v>
      </c>
      <c r="X27">
        <f t="shared" si="3"/>
        <v>130.4</v>
      </c>
      <c r="Y27">
        <f t="shared" si="4"/>
        <v>4190</v>
      </c>
      <c r="Z27">
        <f t="shared" si="5"/>
        <v>942.75</v>
      </c>
      <c r="AA27">
        <f t="shared" si="6"/>
        <v>471.375</v>
      </c>
      <c r="AB27">
        <f t="shared" si="7"/>
        <v>14.3</v>
      </c>
      <c r="AC27">
        <f t="shared" si="8"/>
        <v>10</v>
      </c>
      <c r="AD27">
        <f t="shared" si="9"/>
        <v>12.3</v>
      </c>
      <c r="AE27">
        <f t="shared" si="10"/>
        <v>6</v>
      </c>
      <c r="AF27">
        <v>8</v>
      </c>
      <c r="AG27">
        <f t="shared" si="11"/>
        <v>8</v>
      </c>
      <c r="AH27">
        <f t="shared" si="12"/>
        <v>1.26</v>
      </c>
      <c r="AI27">
        <f t="shared" si="13"/>
        <v>2.57</v>
      </c>
      <c r="AJ27">
        <f t="shared" si="14"/>
        <v>1.26</v>
      </c>
      <c r="AK27">
        <f t="shared" si="15"/>
        <v>38</v>
      </c>
      <c r="AL27">
        <f t="shared" si="16"/>
        <v>32</v>
      </c>
      <c r="AM27">
        <f t="shared" si="17"/>
        <v>240</v>
      </c>
      <c r="AN27">
        <f t="shared" si="18"/>
        <v>14</v>
      </c>
      <c r="AO27">
        <f t="shared" si="19"/>
        <v>24</v>
      </c>
      <c r="AP27">
        <f t="shared" si="20"/>
        <v>0</v>
      </c>
      <c r="AQ27">
        <f t="shared" si="21"/>
        <v>32</v>
      </c>
      <c r="AR27">
        <f t="shared" si="22"/>
        <v>32</v>
      </c>
      <c r="AS27">
        <f t="shared" si="23"/>
        <v>32</v>
      </c>
      <c r="AT27">
        <f t="shared" si="24"/>
        <v>32</v>
      </c>
      <c r="AU27">
        <f t="shared" si="0"/>
        <v>1</v>
      </c>
      <c r="AV27">
        <f t="shared" si="25"/>
        <v>1</v>
      </c>
      <c r="AW27">
        <f t="shared" si="26"/>
        <v>1</v>
      </c>
      <c r="AX27">
        <f t="shared" si="1"/>
        <v>7.0000000000000007E-2</v>
      </c>
      <c r="AY27">
        <v>0.8</v>
      </c>
      <c r="AZ27">
        <f t="shared" si="27"/>
        <v>0</v>
      </c>
      <c r="BA27">
        <f t="shared" si="28"/>
        <v>457.6</v>
      </c>
      <c r="BB27">
        <f t="shared" si="29"/>
        <v>2902.9</v>
      </c>
      <c r="BC27">
        <f t="shared" si="30"/>
        <v>922.35</v>
      </c>
      <c r="BD27">
        <f t="shared" si="31"/>
        <v>48</v>
      </c>
      <c r="BE27">
        <f t="shared" si="32"/>
        <v>1</v>
      </c>
      <c r="BF27">
        <f t="shared" si="33"/>
        <v>0</v>
      </c>
    </row>
    <row r="28" spans="3:58" x14ac:dyDescent="0.25">
      <c r="C28" t="s">
        <v>36</v>
      </c>
      <c r="D28">
        <v>29</v>
      </c>
      <c r="E28">
        <v>3740</v>
      </c>
      <c r="F28">
        <v>25.4</v>
      </c>
      <c r="G28">
        <v>16100000.000000002</v>
      </c>
      <c r="H28">
        <v>123000</v>
      </c>
      <c r="I28">
        <v>65.5</v>
      </c>
      <c r="J28">
        <v>72.099999999999994</v>
      </c>
      <c r="K28">
        <v>215000</v>
      </c>
      <c r="L28">
        <v>55.9</v>
      </c>
      <c r="M28">
        <v>2810000</v>
      </c>
      <c r="N28">
        <v>35200</v>
      </c>
      <c r="O28">
        <v>27.4</v>
      </c>
      <c r="P28">
        <v>21.7</v>
      </c>
      <c r="Q28">
        <v>64099.999999999993</v>
      </c>
      <c r="R28">
        <v>9.2200000000000006</v>
      </c>
      <c r="S28">
        <v>21.9</v>
      </c>
      <c r="T28">
        <v>203</v>
      </c>
      <c r="U28">
        <v>102</v>
      </c>
      <c r="V28">
        <v>12.7</v>
      </c>
      <c r="W28">
        <f t="shared" si="2"/>
        <v>72.099999999999994</v>
      </c>
      <c r="X28">
        <f t="shared" si="3"/>
        <v>130.9</v>
      </c>
      <c r="Y28">
        <f t="shared" si="4"/>
        <v>3740</v>
      </c>
      <c r="Z28">
        <f t="shared" si="5"/>
        <v>841.5</v>
      </c>
      <c r="AA28">
        <f t="shared" si="6"/>
        <v>420.75</v>
      </c>
      <c r="AB28">
        <f t="shared" si="7"/>
        <v>12.7</v>
      </c>
      <c r="AC28">
        <f t="shared" si="8"/>
        <v>10</v>
      </c>
      <c r="AD28">
        <f t="shared" si="9"/>
        <v>10.7</v>
      </c>
      <c r="AE28">
        <f t="shared" si="10"/>
        <v>5</v>
      </c>
      <c r="AF28">
        <v>8</v>
      </c>
      <c r="AG28">
        <f t="shared" si="11"/>
        <v>8</v>
      </c>
      <c r="AH28">
        <f t="shared" si="12"/>
        <v>1.26</v>
      </c>
      <c r="AI28">
        <f t="shared" si="13"/>
        <v>2.29</v>
      </c>
      <c r="AJ28">
        <f t="shared" si="14"/>
        <v>1.26</v>
      </c>
      <c r="AK28">
        <f t="shared" si="15"/>
        <v>38</v>
      </c>
      <c r="AL28">
        <f t="shared" si="16"/>
        <v>32</v>
      </c>
      <c r="AM28">
        <f t="shared" si="17"/>
        <v>240</v>
      </c>
      <c r="AN28">
        <f t="shared" si="18"/>
        <v>13</v>
      </c>
      <c r="AO28">
        <f t="shared" si="19"/>
        <v>25</v>
      </c>
      <c r="AP28">
        <f t="shared" si="20"/>
        <v>0</v>
      </c>
      <c r="AQ28">
        <f t="shared" si="21"/>
        <v>32</v>
      </c>
      <c r="AR28">
        <f t="shared" si="22"/>
        <v>32</v>
      </c>
      <c r="AS28">
        <f t="shared" si="23"/>
        <v>32</v>
      </c>
      <c r="AT28">
        <f t="shared" si="24"/>
        <v>32</v>
      </c>
      <c r="AU28">
        <f t="shared" si="0"/>
        <v>1</v>
      </c>
      <c r="AV28">
        <f t="shared" si="25"/>
        <v>1</v>
      </c>
      <c r="AW28">
        <f t="shared" si="26"/>
        <v>1</v>
      </c>
      <c r="AX28">
        <f t="shared" si="1"/>
        <v>0.13</v>
      </c>
      <c r="AY28">
        <v>0.8</v>
      </c>
      <c r="AZ28">
        <f t="shared" si="27"/>
        <v>0</v>
      </c>
      <c r="BA28">
        <f t="shared" si="28"/>
        <v>406.4</v>
      </c>
      <c r="BB28">
        <f t="shared" si="29"/>
        <v>2578.1</v>
      </c>
      <c r="BC28">
        <f t="shared" si="30"/>
        <v>819.15</v>
      </c>
      <c r="BD28">
        <f t="shared" si="31"/>
        <v>48</v>
      </c>
      <c r="BE28">
        <f t="shared" si="32"/>
        <v>1</v>
      </c>
      <c r="BF28">
        <f t="shared" si="33"/>
        <v>0</v>
      </c>
    </row>
    <row r="29" spans="3:58" x14ac:dyDescent="0.25">
      <c r="C29" t="s">
        <v>37</v>
      </c>
      <c r="D29">
        <v>25.6</v>
      </c>
      <c r="E29">
        <v>3300</v>
      </c>
      <c r="F29">
        <v>23.8</v>
      </c>
      <c r="G29">
        <v>14200000</v>
      </c>
      <c r="H29">
        <v>108000</v>
      </c>
      <c r="I29">
        <v>65.8</v>
      </c>
      <c r="J29">
        <v>71.400000000000006</v>
      </c>
      <c r="K29">
        <v>190000</v>
      </c>
      <c r="L29">
        <v>54.9</v>
      </c>
      <c r="M29">
        <v>2510000</v>
      </c>
      <c r="N29">
        <v>31100</v>
      </c>
      <c r="O29">
        <v>27.7</v>
      </c>
      <c r="P29">
        <v>21.1</v>
      </c>
      <c r="Q29">
        <v>56000</v>
      </c>
      <c r="R29">
        <v>8.1</v>
      </c>
      <c r="S29">
        <v>22</v>
      </c>
      <c r="T29">
        <v>203</v>
      </c>
      <c r="U29">
        <v>102</v>
      </c>
      <c r="V29">
        <v>11.1</v>
      </c>
      <c r="W29">
        <f t="shared" si="2"/>
        <v>71.400000000000006</v>
      </c>
      <c r="X29">
        <f t="shared" si="3"/>
        <v>131.6</v>
      </c>
      <c r="Y29">
        <f t="shared" si="4"/>
        <v>3300</v>
      </c>
      <c r="Z29">
        <f t="shared" si="5"/>
        <v>742.5</v>
      </c>
      <c r="AA29">
        <f t="shared" si="6"/>
        <v>371.25</v>
      </c>
      <c r="AB29">
        <f t="shared" si="7"/>
        <v>11.1</v>
      </c>
      <c r="AC29">
        <f t="shared" si="8"/>
        <v>10</v>
      </c>
      <c r="AD29">
        <f t="shared" si="9"/>
        <v>9.1</v>
      </c>
      <c r="AE29">
        <f t="shared" si="10"/>
        <v>5</v>
      </c>
      <c r="AF29">
        <v>8</v>
      </c>
      <c r="AG29">
        <f t="shared" si="11"/>
        <v>8</v>
      </c>
      <c r="AH29">
        <f t="shared" si="12"/>
        <v>1.26</v>
      </c>
      <c r="AI29">
        <f t="shared" si="13"/>
        <v>2</v>
      </c>
      <c r="AJ29">
        <f t="shared" si="14"/>
        <v>1.26</v>
      </c>
      <c r="AK29">
        <f t="shared" si="15"/>
        <v>38</v>
      </c>
      <c r="AL29">
        <f t="shared" si="16"/>
        <v>32</v>
      </c>
      <c r="AM29">
        <f t="shared" si="17"/>
        <v>240</v>
      </c>
      <c r="AN29">
        <f t="shared" si="18"/>
        <v>13</v>
      </c>
      <c r="AO29">
        <f t="shared" si="19"/>
        <v>25</v>
      </c>
      <c r="AP29">
        <f t="shared" si="20"/>
        <v>0</v>
      </c>
      <c r="AQ29">
        <f t="shared" si="21"/>
        <v>32</v>
      </c>
      <c r="AR29">
        <f t="shared" si="22"/>
        <v>32</v>
      </c>
      <c r="AS29">
        <f t="shared" si="23"/>
        <v>32</v>
      </c>
      <c r="AT29">
        <f t="shared" si="24"/>
        <v>32</v>
      </c>
      <c r="AU29">
        <f t="shared" si="0"/>
        <v>1</v>
      </c>
      <c r="AV29">
        <f t="shared" si="25"/>
        <v>1</v>
      </c>
      <c r="AW29">
        <f t="shared" si="26"/>
        <v>1</v>
      </c>
      <c r="AX29">
        <f t="shared" si="1"/>
        <v>0.16</v>
      </c>
      <c r="AY29">
        <v>0.8</v>
      </c>
      <c r="AZ29">
        <f t="shared" si="27"/>
        <v>0</v>
      </c>
      <c r="BA29">
        <f t="shared" si="28"/>
        <v>355.2</v>
      </c>
      <c r="BB29">
        <f t="shared" si="29"/>
        <v>2253.2999999999997</v>
      </c>
      <c r="BC29">
        <f t="shared" si="30"/>
        <v>715.94999999999993</v>
      </c>
      <c r="BD29">
        <f t="shared" si="31"/>
        <v>48</v>
      </c>
      <c r="BE29">
        <f t="shared" si="32"/>
        <v>1</v>
      </c>
      <c r="BF29">
        <f t="shared" si="33"/>
        <v>0</v>
      </c>
    </row>
    <row r="30" spans="3:58" x14ac:dyDescent="0.25">
      <c r="C30" t="s">
        <v>38</v>
      </c>
      <c r="D30">
        <v>38.799999999999997</v>
      </c>
      <c r="E30">
        <v>4990</v>
      </c>
      <c r="F30">
        <v>31.8</v>
      </c>
      <c r="G30">
        <v>15700000</v>
      </c>
      <c r="H30">
        <v>137000</v>
      </c>
      <c r="I30">
        <v>56.1</v>
      </c>
      <c r="J30">
        <v>63.5</v>
      </c>
      <c r="K30">
        <v>243000</v>
      </c>
      <c r="L30">
        <v>46.7</v>
      </c>
      <c r="M30">
        <v>3750000</v>
      </c>
      <c r="N30">
        <v>49300</v>
      </c>
      <c r="O30">
        <v>27.4</v>
      </c>
      <c r="P30">
        <v>25.4</v>
      </c>
      <c r="Q30">
        <v>91800</v>
      </c>
      <c r="R30">
        <v>14</v>
      </c>
      <c r="S30">
        <v>21.7</v>
      </c>
      <c r="T30">
        <v>178</v>
      </c>
      <c r="U30">
        <v>102</v>
      </c>
      <c r="V30">
        <v>19.100000000000001</v>
      </c>
      <c r="W30">
        <f t="shared" si="2"/>
        <v>63.5</v>
      </c>
      <c r="X30">
        <f t="shared" si="3"/>
        <v>114.5</v>
      </c>
      <c r="Y30">
        <f t="shared" si="4"/>
        <v>4990</v>
      </c>
      <c r="Z30">
        <f t="shared" si="5"/>
        <v>1122.75</v>
      </c>
      <c r="AA30">
        <f t="shared" si="6"/>
        <v>561.375</v>
      </c>
      <c r="AB30">
        <f t="shared" si="7"/>
        <v>19.100000000000001</v>
      </c>
      <c r="AC30">
        <f t="shared" si="8"/>
        <v>10</v>
      </c>
      <c r="AD30">
        <f t="shared" si="9"/>
        <v>17.100000000000001</v>
      </c>
      <c r="AE30">
        <f t="shared" si="10"/>
        <v>8</v>
      </c>
      <c r="AF30">
        <v>8</v>
      </c>
      <c r="AG30">
        <f t="shared" si="11"/>
        <v>8</v>
      </c>
      <c r="AH30">
        <f t="shared" si="12"/>
        <v>1.26</v>
      </c>
      <c r="AI30">
        <f t="shared" si="13"/>
        <v>3.44</v>
      </c>
      <c r="AJ30">
        <f t="shared" si="14"/>
        <v>1.26</v>
      </c>
      <c r="AK30">
        <f t="shared" si="15"/>
        <v>38</v>
      </c>
      <c r="AL30">
        <f t="shared" si="16"/>
        <v>32</v>
      </c>
      <c r="AM30">
        <f t="shared" si="17"/>
        <v>240</v>
      </c>
      <c r="AN30">
        <f t="shared" si="18"/>
        <v>14</v>
      </c>
      <c r="AO30">
        <f t="shared" si="19"/>
        <v>24</v>
      </c>
      <c r="AP30">
        <f t="shared" si="20"/>
        <v>0</v>
      </c>
      <c r="AQ30">
        <f t="shared" si="21"/>
        <v>32</v>
      </c>
      <c r="AR30">
        <f t="shared" si="22"/>
        <v>32</v>
      </c>
      <c r="AS30">
        <f t="shared" si="23"/>
        <v>32</v>
      </c>
      <c r="AT30">
        <f t="shared" si="24"/>
        <v>32</v>
      </c>
      <c r="AU30">
        <f t="shared" si="0"/>
        <v>1</v>
      </c>
      <c r="AV30">
        <f t="shared" si="25"/>
        <v>1</v>
      </c>
      <c r="AW30">
        <f t="shared" si="26"/>
        <v>1</v>
      </c>
      <c r="AX30">
        <f t="shared" si="1"/>
        <v>-0.06</v>
      </c>
      <c r="AY30">
        <v>0.8</v>
      </c>
      <c r="AZ30">
        <f t="shared" si="27"/>
        <v>0</v>
      </c>
      <c r="BA30">
        <f t="shared" si="28"/>
        <v>611.20000000000005</v>
      </c>
      <c r="BB30">
        <f t="shared" si="29"/>
        <v>3399.8</v>
      </c>
      <c r="BC30">
        <f t="shared" si="30"/>
        <v>1088.7</v>
      </c>
      <c r="BD30">
        <f t="shared" si="31"/>
        <v>48</v>
      </c>
      <c r="BE30">
        <f t="shared" si="32"/>
        <v>1</v>
      </c>
      <c r="BF30">
        <f t="shared" si="33"/>
        <v>0</v>
      </c>
    </row>
    <row r="31" spans="3:58" x14ac:dyDescent="0.25">
      <c r="C31" t="s">
        <v>39</v>
      </c>
      <c r="D31">
        <v>32.700000000000003</v>
      </c>
      <c r="E31">
        <v>4190</v>
      </c>
      <c r="F31">
        <v>28.7</v>
      </c>
      <c r="G31">
        <v>13500000</v>
      </c>
      <c r="H31">
        <v>117000</v>
      </c>
      <c r="I31">
        <v>56.6</v>
      </c>
      <c r="J31">
        <v>62.2</v>
      </c>
      <c r="K31">
        <v>205000</v>
      </c>
      <c r="L31">
        <v>45.7</v>
      </c>
      <c r="M31">
        <v>3240000</v>
      </c>
      <c r="N31">
        <v>42000</v>
      </c>
      <c r="O31">
        <v>27.9</v>
      </c>
      <c r="P31">
        <v>24.3</v>
      </c>
      <c r="Q31">
        <v>76900</v>
      </c>
      <c r="R31">
        <v>11.8</v>
      </c>
      <c r="S31">
        <v>21.8</v>
      </c>
      <c r="T31">
        <v>178</v>
      </c>
      <c r="U31">
        <v>102</v>
      </c>
      <c r="V31">
        <v>15.9</v>
      </c>
      <c r="W31">
        <f t="shared" si="2"/>
        <v>62.2</v>
      </c>
      <c r="X31">
        <f t="shared" si="3"/>
        <v>115.8</v>
      </c>
      <c r="Y31">
        <f t="shared" si="4"/>
        <v>4190</v>
      </c>
      <c r="Z31">
        <f t="shared" si="5"/>
        <v>942.75</v>
      </c>
      <c r="AA31">
        <f t="shared" si="6"/>
        <v>471.375</v>
      </c>
      <c r="AB31">
        <f t="shared" si="7"/>
        <v>15.9</v>
      </c>
      <c r="AC31">
        <f t="shared" si="8"/>
        <v>10</v>
      </c>
      <c r="AD31">
        <f t="shared" si="9"/>
        <v>13.9</v>
      </c>
      <c r="AE31">
        <f t="shared" si="10"/>
        <v>6</v>
      </c>
      <c r="AF31">
        <v>8</v>
      </c>
      <c r="AG31">
        <f t="shared" si="11"/>
        <v>8</v>
      </c>
      <c r="AH31">
        <f t="shared" si="12"/>
        <v>1.26</v>
      </c>
      <c r="AI31">
        <f t="shared" si="13"/>
        <v>2.86</v>
      </c>
      <c r="AJ31">
        <f t="shared" si="14"/>
        <v>1.26</v>
      </c>
      <c r="AK31">
        <f t="shared" si="15"/>
        <v>38</v>
      </c>
      <c r="AL31">
        <f t="shared" si="16"/>
        <v>32</v>
      </c>
      <c r="AM31">
        <f t="shared" si="17"/>
        <v>240</v>
      </c>
      <c r="AN31">
        <f t="shared" si="18"/>
        <v>13</v>
      </c>
      <c r="AO31">
        <f t="shared" si="19"/>
        <v>25</v>
      </c>
      <c r="AP31">
        <f t="shared" si="20"/>
        <v>0</v>
      </c>
      <c r="AQ31">
        <f t="shared" si="21"/>
        <v>32</v>
      </c>
      <c r="AR31">
        <f t="shared" si="22"/>
        <v>32</v>
      </c>
      <c r="AS31">
        <f t="shared" si="23"/>
        <v>32</v>
      </c>
      <c r="AT31">
        <f t="shared" si="24"/>
        <v>32</v>
      </c>
      <c r="AU31">
        <f t="shared" si="0"/>
        <v>1</v>
      </c>
      <c r="AV31">
        <f t="shared" si="25"/>
        <v>1</v>
      </c>
      <c r="AW31">
        <f t="shared" si="26"/>
        <v>1</v>
      </c>
      <c r="AX31">
        <f t="shared" si="1"/>
        <v>0.03</v>
      </c>
      <c r="AY31">
        <v>0.8</v>
      </c>
      <c r="AZ31">
        <f t="shared" si="27"/>
        <v>0</v>
      </c>
      <c r="BA31">
        <f t="shared" si="28"/>
        <v>508.8</v>
      </c>
      <c r="BB31">
        <f t="shared" si="29"/>
        <v>2830.2000000000003</v>
      </c>
      <c r="BC31">
        <f t="shared" si="30"/>
        <v>906.3</v>
      </c>
      <c r="BD31">
        <f t="shared" si="31"/>
        <v>48</v>
      </c>
      <c r="BE31">
        <f t="shared" si="32"/>
        <v>1</v>
      </c>
      <c r="BF31">
        <f t="shared" si="33"/>
        <v>0</v>
      </c>
    </row>
    <row r="32" spans="3:58" x14ac:dyDescent="0.25">
      <c r="C32" t="s">
        <v>40</v>
      </c>
      <c r="D32">
        <v>26.5</v>
      </c>
      <c r="E32">
        <v>3390</v>
      </c>
      <c r="F32">
        <v>25.4</v>
      </c>
      <c r="G32">
        <v>11100000</v>
      </c>
      <c r="H32">
        <v>94900</v>
      </c>
      <c r="I32">
        <v>57.2</v>
      </c>
      <c r="J32">
        <v>61</v>
      </c>
      <c r="K32">
        <v>167000</v>
      </c>
      <c r="L32">
        <v>44.2</v>
      </c>
      <c r="M32">
        <v>2700000</v>
      </c>
      <c r="N32">
        <v>34400</v>
      </c>
      <c r="O32">
        <v>28.2</v>
      </c>
      <c r="P32">
        <v>23.1</v>
      </c>
      <c r="Q32">
        <v>61800</v>
      </c>
      <c r="R32">
        <v>9.5500000000000007</v>
      </c>
      <c r="S32">
        <v>22</v>
      </c>
      <c r="T32">
        <v>178</v>
      </c>
      <c r="U32">
        <v>102</v>
      </c>
      <c r="V32">
        <v>12.7</v>
      </c>
      <c r="W32">
        <f t="shared" si="2"/>
        <v>61</v>
      </c>
      <c r="X32">
        <f t="shared" si="3"/>
        <v>117</v>
      </c>
      <c r="Y32">
        <f t="shared" si="4"/>
        <v>3390</v>
      </c>
      <c r="Z32">
        <f t="shared" si="5"/>
        <v>762.75</v>
      </c>
      <c r="AA32">
        <f t="shared" si="6"/>
        <v>381.375</v>
      </c>
      <c r="AB32">
        <f t="shared" si="7"/>
        <v>12.7</v>
      </c>
      <c r="AC32">
        <f t="shared" si="8"/>
        <v>10</v>
      </c>
      <c r="AD32">
        <f t="shared" si="9"/>
        <v>10.7</v>
      </c>
      <c r="AE32">
        <f t="shared" si="10"/>
        <v>5</v>
      </c>
      <c r="AF32">
        <v>8</v>
      </c>
      <c r="AG32">
        <f t="shared" si="11"/>
        <v>8</v>
      </c>
      <c r="AH32">
        <f t="shared" si="12"/>
        <v>1.26</v>
      </c>
      <c r="AI32">
        <f t="shared" si="13"/>
        <v>2.29</v>
      </c>
      <c r="AJ32">
        <f t="shared" si="14"/>
        <v>1.26</v>
      </c>
      <c r="AK32">
        <f t="shared" si="15"/>
        <v>38</v>
      </c>
      <c r="AL32">
        <f t="shared" si="16"/>
        <v>32</v>
      </c>
      <c r="AM32">
        <f t="shared" si="17"/>
        <v>240</v>
      </c>
      <c r="AN32">
        <f t="shared" si="18"/>
        <v>13</v>
      </c>
      <c r="AO32">
        <f t="shared" si="19"/>
        <v>25</v>
      </c>
      <c r="AP32">
        <f t="shared" si="20"/>
        <v>0</v>
      </c>
      <c r="AQ32">
        <f t="shared" si="21"/>
        <v>32</v>
      </c>
      <c r="AR32">
        <f t="shared" si="22"/>
        <v>32</v>
      </c>
      <c r="AS32">
        <f t="shared" si="23"/>
        <v>32</v>
      </c>
      <c r="AT32">
        <f t="shared" si="24"/>
        <v>32</v>
      </c>
      <c r="AU32">
        <f t="shared" si="0"/>
        <v>1</v>
      </c>
      <c r="AV32">
        <f t="shared" si="25"/>
        <v>1</v>
      </c>
      <c r="AW32">
        <f t="shared" si="26"/>
        <v>1</v>
      </c>
      <c r="AX32">
        <f t="shared" si="1"/>
        <v>0.08</v>
      </c>
      <c r="AY32">
        <v>0.8</v>
      </c>
      <c r="AZ32">
        <f t="shared" si="27"/>
        <v>0</v>
      </c>
      <c r="BA32">
        <f t="shared" si="28"/>
        <v>406.4</v>
      </c>
      <c r="BB32">
        <f t="shared" si="29"/>
        <v>2260.6</v>
      </c>
      <c r="BC32">
        <f t="shared" si="30"/>
        <v>723.9</v>
      </c>
      <c r="BD32">
        <f t="shared" si="31"/>
        <v>48</v>
      </c>
      <c r="BE32">
        <f t="shared" si="32"/>
        <v>1</v>
      </c>
      <c r="BF32">
        <f t="shared" si="33"/>
        <v>0</v>
      </c>
    </row>
    <row r="33" spans="3:58" x14ac:dyDescent="0.25">
      <c r="C33" t="s">
        <v>41</v>
      </c>
      <c r="D33">
        <v>23.4</v>
      </c>
      <c r="E33">
        <v>2990</v>
      </c>
      <c r="F33">
        <v>23.8</v>
      </c>
      <c r="G33">
        <v>9820000</v>
      </c>
      <c r="H33">
        <v>83700</v>
      </c>
      <c r="I33">
        <v>57.4</v>
      </c>
      <c r="J33">
        <v>60.5</v>
      </c>
      <c r="K33">
        <v>148000</v>
      </c>
      <c r="L33">
        <v>43.4</v>
      </c>
      <c r="M33">
        <v>2410000</v>
      </c>
      <c r="N33">
        <v>30500</v>
      </c>
      <c r="O33">
        <v>28.4</v>
      </c>
      <c r="P33">
        <v>22.5</v>
      </c>
      <c r="Q33">
        <v>54200</v>
      </c>
      <c r="R33">
        <v>8.41</v>
      </c>
      <c r="S33">
        <v>22.1</v>
      </c>
      <c r="T33">
        <v>178</v>
      </c>
      <c r="U33">
        <v>102</v>
      </c>
      <c r="V33">
        <v>11.1</v>
      </c>
      <c r="W33">
        <f t="shared" si="2"/>
        <v>60.5</v>
      </c>
      <c r="X33">
        <f t="shared" si="3"/>
        <v>117.5</v>
      </c>
      <c r="Y33">
        <f t="shared" si="4"/>
        <v>2990</v>
      </c>
      <c r="Z33">
        <f t="shared" si="5"/>
        <v>672.75</v>
      </c>
      <c r="AA33">
        <f t="shared" si="6"/>
        <v>336.375</v>
      </c>
      <c r="AB33">
        <f t="shared" si="7"/>
        <v>11.1</v>
      </c>
      <c r="AC33">
        <f t="shared" si="8"/>
        <v>10</v>
      </c>
      <c r="AD33">
        <f t="shared" si="9"/>
        <v>9.1</v>
      </c>
      <c r="AE33">
        <f t="shared" si="10"/>
        <v>5</v>
      </c>
      <c r="AF33">
        <v>8</v>
      </c>
      <c r="AG33">
        <f t="shared" si="11"/>
        <v>8</v>
      </c>
      <c r="AH33">
        <f t="shared" si="12"/>
        <v>1.26</v>
      </c>
      <c r="AI33">
        <f t="shared" si="13"/>
        <v>2</v>
      </c>
      <c r="AJ33">
        <f t="shared" si="14"/>
        <v>1.26</v>
      </c>
      <c r="AK33">
        <f t="shared" si="15"/>
        <v>38</v>
      </c>
      <c r="AL33">
        <f t="shared" si="16"/>
        <v>32</v>
      </c>
      <c r="AM33">
        <f t="shared" si="17"/>
        <v>240</v>
      </c>
      <c r="AN33">
        <f t="shared" si="18"/>
        <v>13</v>
      </c>
      <c r="AO33">
        <f t="shared" si="19"/>
        <v>25</v>
      </c>
      <c r="AP33">
        <f t="shared" si="20"/>
        <v>0</v>
      </c>
      <c r="AQ33">
        <f t="shared" si="21"/>
        <v>32</v>
      </c>
      <c r="AR33">
        <f t="shared" si="22"/>
        <v>32</v>
      </c>
      <c r="AS33">
        <f t="shared" si="23"/>
        <v>32</v>
      </c>
      <c r="AT33">
        <f t="shared" si="24"/>
        <v>32</v>
      </c>
      <c r="AU33">
        <f t="shared" si="0"/>
        <v>1</v>
      </c>
      <c r="AV33">
        <f t="shared" si="25"/>
        <v>1</v>
      </c>
      <c r="AW33">
        <f t="shared" si="26"/>
        <v>1</v>
      </c>
      <c r="AX33">
        <f t="shared" si="1"/>
        <v>0.1</v>
      </c>
      <c r="AY33">
        <v>0.8</v>
      </c>
      <c r="AZ33">
        <f t="shared" si="27"/>
        <v>0</v>
      </c>
      <c r="BA33">
        <f t="shared" si="28"/>
        <v>355.2</v>
      </c>
      <c r="BB33">
        <f t="shared" si="29"/>
        <v>1975.8</v>
      </c>
      <c r="BC33">
        <f t="shared" si="30"/>
        <v>632.70000000000005</v>
      </c>
      <c r="BD33">
        <f t="shared" si="31"/>
        <v>48</v>
      </c>
      <c r="BE33">
        <f t="shared" si="32"/>
        <v>1</v>
      </c>
      <c r="BF33">
        <f t="shared" si="33"/>
        <v>0</v>
      </c>
    </row>
    <row r="34" spans="3:58" x14ac:dyDescent="0.25">
      <c r="C34" t="s">
        <v>42</v>
      </c>
      <c r="D34">
        <v>20.2</v>
      </c>
      <c r="E34">
        <v>2580</v>
      </c>
      <c r="F34">
        <v>22.2</v>
      </c>
      <c r="G34">
        <v>8530000</v>
      </c>
      <c r="H34">
        <v>72400</v>
      </c>
      <c r="I34">
        <v>57.7</v>
      </c>
      <c r="J34">
        <v>59.7</v>
      </c>
      <c r="K34">
        <v>128000</v>
      </c>
      <c r="L34">
        <v>42.4</v>
      </c>
      <c r="M34">
        <v>2110000</v>
      </c>
      <c r="N34">
        <v>26400</v>
      </c>
      <c r="O34">
        <v>28.4</v>
      </c>
      <c r="P34">
        <v>21.9</v>
      </c>
      <c r="Q34">
        <v>46500</v>
      </c>
      <c r="R34">
        <v>7.26</v>
      </c>
      <c r="S34">
        <v>22.2</v>
      </c>
      <c r="T34">
        <v>178</v>
      </c>
      <c r="U34">
        <v>102</v>
      </c>
      <c r="V34">
        <v>9.5299999999999994</v>
      </c>
      <c r="W34">
        <f t="shared" si="2"/>
        <v>59.7</v>
      </c>
      <c r="X34">
        <f t="shared" si="3"/>
        <v>118.3</v>
      </c>
      <c r="Y34">
        <f t="shared" si="4"/>
        <v>2580</v>
      </c>
      <c r="Z34">
        <f t="shared" si="5"/>
        <v>580.5</v>
      </c>
      <c r="AA34">
        <f t="shared" si="6"/>
        <v>290.25</v>
      </c>
      <c r="AB34">
        <f t="shared" si="7"/>
        <v>9.5299999999999994</v>
      </c>
      <c r="AC34">
        <f t="shared" si="8"/>
        <v>10</v>
      </c>
      <c r="AD34">
        <f t="shared" si="9"/>
        <v>7.5299999999999994</v>
      </c>
      <c r="AE34">
        <f t="shared" si="10"/>
        <v>5</v>
      </c>
      <c r="AF34">
        <v>8</v>
      </c>
      <c r="AG34">
        <f t="shared" si="11"/>
        <v>8</v>
      </c>
      <c r="AH34">
        <f t="shared" si="12"/>
        <v>1.26</v>
      </c>
      <c r="AI34">
        <f t="shared" si="13"/>
        <v>1.72</v>
      </c>
      <c r="AJ34">
        <f t="shared" si="14"/>
        <v>1.26</v>
      </c>
      <c r="AK34">
        <f t="shared" si="15"/>
        <v>38</v>
      </c>
      <c r="AL34">
        <f t="shared" si="16"/>
        <v>32</v>
      </c>
      <c r="AM34">
        <f t="shared" si="17"/>
        <v>240</v>
      </c>
      <c r="AN34">
        <f t="shared" si="18"/>
        <v>13</v>
      </c>
      <c r="AO34">
        <f t="shared" si="19"/>
        <v>25</v>
      </c>
      <c r="AP34">
        <f t="shared" si="20"/>
        <v>0</v>
      </c>
      <c r="AQ34">
        <f t="shared" si="21"/>
        <v>32</v>
      </c>
      <c r="AR34">
        <f t="shared" si="22"/>
        <v>32</v>
      </c>
      <c r="AS34">
        <f t="shared" si="23"/>
        <v>32</v>
      </c>
      <c r="AT34">
        <f t="shared" si="24"/>
        <v>32</v>
      </c>
      <c r="AU34">
        <f t="shared" si="0"/>
        <v>1</v>
      </c>
      <c r="AV34">
        <f t="shared" si="25"/>
        <v>1</v>
      </c>
      <c r="AW34">
        <f t="shared" si="26"/>
        <v>1</v>
      </c>
      <c r="AX34">
        <f t="shared" si="1"/>
        <v>0.12</v>
      </c>
      <c r="AY34">
        <v>0.8</v>
      </c>
      <c r="AZ34">
        <f t="shared" si="27"/>
        <v>0</v>
      </c>
      <c r="BA34">
        <f t="shared" si="28"/>
        <v>304.95999999999998</v>
      </c>
      <c r="BB34">
        <f t="shared" si="29"/>
        <v>1696.34</v>
      </c>
      <c r="BC34">
        <f t="shared" si="30"/>
        <v>543.21</v>
      </c>
      <c r="BD34">
        <f t="shared" si="31"/>
        <v>48</v>
      </c>
      <c r="BE34">
        <f t="shared" si="32"/>
        <v>1</v>
      </c>
      <c r="BF34">
        <f t="shared" si="33"/>
        <v>0</v>
      </c>
    </row>
    <row r="35" spans="3:58" x14ac:dyDescent="0.25">
      <c r="C35" t="s">
        <v>43</v>
      </c>
      <c r="D35">
        <v>55.7</v>
      </c>
      <c r="E35">
        <v>7100</v>
      </c>
      <c r="F35">
        <v>38.1</v>
      </c>
      <c r="G35">
        <v>14700000</v>
      </c>
      <c r="H35">
        <v>140000</v>
      </c>
      <c r="I35">
        <v>45.5</v>
      </c>
      <c r="J35">
        <v>47.2</v>
      </c>
      <c r="K35">
        <v>252000</v>
      </c>
      <c r="L35">
        <v>23.3</v>
      </c>
      <c r="M35">
        <v>14700000</v>
      </c>
      <c r="N35">
        <v>140000</v>
      </c>
      <c r="O35">
        <v>45.5</v>
      </c>
      <c r="P35">
        <v>47.2</v>
      </c>
      <c r="Q35">
        <v>252000</v>
      </c>
      <c r="R35">
        <v>23.3</v>
      </c>
      <c r="S35">
        <v>29.7</v>
      </c>
      <c r="T35">
        <v>152</v>
      </c>
      <c r="U35">
        <v>152</v>
      </c>
      <c r="V35">
        <v>25.4</v>
      </c>
      <c r="W35">
        <f t="shared" si="2"/>
        <v>47.2</v>
      </c>
      <c r="X35">
        <f t="shared" si="3"/>
        <v>104.8</v>
      </c>
      <c r="Y35">
        <f t="shared" si="4"/>
        <v>7100</v>
      </c>
      <c r="Z35">
        <f t="shared" si="5"/>
        <v>1597.5</v>
      </c>
      <c r="AA35">
        <f t="shared" si="6"/>
        <v>798.75</v>
      </c>
      <c r="AB35">
        <f t="shared" si="7"/>
        <v>25.4</v>
      </c>
      <c r="AC35">
        <f t="shared" si="8"/>
        <v>10</v>
      </c>
      <c r="AD35">
        <f t="shared" si="9"/>
        <v>23.4</v>
      </c>
      <c r="AE35">
        <f t="shared" si="10"/>
        <v>8</v>
      </c>
      <c r="AF35">
        <v>8</v>
      </c>
      <c r="AG35">
        <f t="shared" si="11"/>
        <v>8</v>
      </c>
      <c r="AH35">
        <f t="shared" si="12"/>
        <v>1.26</v>
      </c>
      <c r="AI35">
        <f t="shared" si="13"/>
        <v>4.57</v>
      </c>
      <c r="AJ35">
        <f t="shared" si="14"/>
        <v>1.26</v>
      </c>
      <c r="AK35">
        <f t="shared" si="15"/>
        <v>38</v>
      </c>
      <c r="AL35">
        <f t="shared" si="16"/>
        <v>32</v>
      </c>
      <c r="AM35">
        <f t="shared" si="17"/>
        <v>240</v>
      </c>
      <c r="AN35">
        <f t="shared" si="18"/>
        <v>12</v>
      </c>
      <c r="AO35">
        <f t="shared" si="19"/>
        <v>26</v>
      </c>
      <c r="AP35">
        <f t="shared" si="20"/>
        <v>0</v>
      </c>
      <c r="AQ35">
        <f t="shared" si="21"/>
        <v>32</v>
      </c>
      <c r="AR35">
        <f t="shared" si="22"/>
        <v>32</v>
      </c>
      <c r="AS35">
        <f t="shared" si="23"/>
        <v>32</v>
      </c>
      <c r="AT35">
        <f t="shared" si="24"/>
        <v>32</v>
      </c>
      <c r="AU35">
        <f t="shared" si="0"/>
        <v>1</v>
      </c>
      <c r="AV35">
        <f t="shared" si="25"/>
        <v>1</v>
      </c>
      <c r="AW35">
        <f t="shared" si="26"/>
        <v>1</v>
      </c>
      <c r="AX35">
        <f t="shared" si="1"/>
        <v>-0.82</v>
      </c>
      <c r="AY35">
        <v>0.8</v>
      </c>
      <c r="AZ35">
        <f t="shared" si="27"/>
        <v>0</v>
      </c>
      <c r="BA35">
        <f t="shared" si="28"/>
        <v>812.8</v>
      </c>
      <c r="BB35">
        <f t="shared" si="29"/>
        <v>3860.7999999999997</v>
      </c>
      <c r="BC35">
        <f t="shared" si="30"/>
        <v>1249.68</v>
      </c>
      <c r="BD35">
        <f t="shared" si="31"/>
        <v>48</v>
      </c>
      <c r="BE35">
        <f t="shared" si="32"/>
        <v>1</v>
      </c>
      <c r="BF35">
        <f t="shared" si="33"/>
        <v>0</v>
      </c>
    </row>
    <row r="36" spans="3:58" x14ac:dyDescent="0.25">
      <c r="C36" t="s">
        <v>44</v>
      </c>
      <c r="D36">
        <v>49.3</v>
      </c>
      <c r="E36">
        <v>6290</v>
      </c>
      <c r="F36">
        <v>35.1</v>
      </c>
      <c r="G36">
        <v>13300000</v>
      </c>
      <c r="H36">
        <v>125000</v>
      </c>
      <c r="I36">
        <v>46</v>
      </c>
      <c r="J36">
        <v>46</v>
      </c>
      <c r="K36">
        <v>225000</v>
      </c>
      <c r="L36">
        <v>20.7</v>
      </c>
      <c r="M36">
        <v>13300000</v>
      </c>
      <c r="N36">
        <v>125000</v>
      </c>
      <c r="O36">
        <v>46</v>
      </c>
      <c r="P36">
        <v>46</v>
      </c>
      <c r="Q36">
        <v>225000</v>
      </c>
      <c r="R36">
        <v>20.7</v>
      </c>
      <c r="S36">
        <v>29.7</v>
      </c>
      <c r="T36">
        <v>152</v>
      </c>
      <c r="U36">
        <v>152</v>
      </c>
      <c r="V36">
        <v>22.2</v>
      </c>
      <c r="W36">
        <f t="shared" si="2"/>
        <v>46</v>
      </c>
      <c r="X36">
        <f t="shared" si="3"/>
        <v>106</v>
      </c>
      <c r="Y36">
        <f t="shared" si="4"/>
        <v>6290</v>
      </c>
      <c r="Z36">
        <f t="shared" si="5"/>
        <v>1415.25</v>
      </c>
      <c r="AA36">
        <f t="shared" si="6"/>
        <v>707.625</v>
      </c>
      <c r="AB36">
        <f t="shared" si="7"/>
        <v>22.2</v>
      </c>
      <c r="AC36">
        <f t="shared" si="8"/>
        <v>10</v>
      </c>
      <c r="AD36">
        <f t="shared" si="9"/>
        <v>20.2</v>
      </c>
      <c r="AE36">
        <f t="shared" si="10"/>
        <v>8</v>
      </c>
      <c r="AF36">
        <v>8</v>
      </c>
      <c r="AG36">
        <f t="shared" si="11"/>
        <v>8</v>
      </c>
      <c r="AH36">
        <f t="shared" si="12"/>
        <v>1.26</v>
      </c>
      <c r="AI36">
        <f t="shared" si="13"/>
        <v>4</v>
      </c>
      <c r="AJ36">
        <f t="shared" si="14"/>
        <v>1.26</v>
      </c>
      <c r="AK36">
        <f t="shared" si="15"/>
        <v>38</v>
      </c>
      <c r="AL36">
        <f t="shared" si="16"/>
        <v>32</v>
      </c>
      <c r="AM36">
        <f t="shared" si="17"/>
        <v>240</v>
      </c>
      <c r="AN36">
        <f t="shared" si="18"/>
        <v>12</v>
      </c>
      <c r="AO36">
        <f t="shared" si="19"/>
        <v>26</v>
      </c>
      <c r="AP36">
        <f t="shared" si="20"/>
        <v>0</v>
      </c>
      <c r="AQ36">
        <f t="shared" si="21"/>
        <v>32</v>
      </c>
      <c r="AR36">
        <f t="shared" si="22"/>
        <v>32</v>
      </c>
      <c r="AS36">
        <f t="shared" si="23"/>
        <v>32</v>
      </c>
      <c r="AT36">
        <f t="shared" si="24"/>
        <v>32</v>
      </c>
      <c r="AU36">
        <f t="shared" si="0"/>
        <v>1</v>
      </c>
      <c r="AV36">
        <f t="shared" si="25"/>
        <v>1</v>
      </c>
      <c r="AW36">
        <f t="shared" si="26"/>
        <v>1</v>
      </c>
      <c r="AX36">
        <f t="shared" si="1"/>
        <v>-0.77</v>
      </c>
      <c r="AY36">
        <v>0.8</v>
      </c>
      <c r="AZ36">
        <f t="shared" si="27"/>
        <v>0</v>
      </c>
      <c r="BA36">
        <f t="shared" si="28"/>
        <v>710.4</v>
      </c>
      <c r="BB36">
        <f t="shared" si="29"/>
        <v>3374.4</v>
      </c>
      <c r="BC36">
        <f t="shared" si="30"/>
        <v>1092.24</v>
      </c>
      <c r="BD36">
        <f t="shared" si="31"/>
        <v>48</v>
      </c>
      <c r="BE36">
        <f t="shared" si="32"/>
        <v>1</v>
      </c>
      <c r="BF36">
        <f t="shared" si="33"/>
        <v>0</v>
      </c>
    </row>
    <row r="37" spans="3:58" x14ac:dyDescent="0.25">
      <c r="C37" t="s">
        <v>45</v>
      </c>
      <c r="D37">
        <v>42.7</v>
      </c>
      <c r="E37">
        <v>5460</v>
      </c>
      <c r="F37">
        <v>31.8</v>
      </c>
      <c r="G37">
        <v>11700000</v>
      </c>
      <c r="H37">
        <v>109000</v>
      </c>
      <c r="I37">
        <v>46.2</v>
      </c>
      <c r="J37">
        <v>45</v>
      </c>
      <c r="K37">
        <v>195000</v>
      </c>
      <c r="L37">
        <v>17.899999999999999</v>
      </c>
      <c r="M37">
        <v>11700000</v>
      </c>
      <c r="N37">
        <v>109000</v>
      </c>
      <c r="O37">
        <v>46.2</v>
      </c>
      <c r="P37">
        <v>45</v>
      </c>
      <c r="Q37">
        <v>195000</v>
      </c>
      <c r="R37">
        <v>17.899999999999999</v>
      </c>
      <c r="S37">
        <v>29.7</v>
      </c>
      <c r="T37">
        <v>152</v>
      </c>
      <c r="U37">
        <v>152</v>
      </c>
      <c r="V37">
        <v>19.100000000000001</v>
      </c>
      <c r="W37">
        <f t="shared" si="2"/>
        <v>45</v>
      </c>
      <c r="X37">
        <f t="shared" si="3"/>
        <v>107</v>
      </c>
      <c r="Y37">
        <f t="shared" si="4"/>
        <v>5460</v>
      </c>
      <c r="Z37">
        <f t="shared" si="5"/>
        <v>1228.5</v>
      </c>
      <c r="AA37">
        <f t="shared" si="6"/>
        <v>614.25</v>
      </c>
      <c r="AB37">
        <f t="shared" si="7"/>
        <v>19.100000000000001</v>
      </c>
      <c r="AC37">
        <f t="shared" si="8"/>
        <v>10</v>
      </c>
      <c r="AD37">
        <f t="shared" si="9"/>
        <v>17.100000000000001</v>
      </c>
      <c r="AE37">
        <f t="shared" si="10"/>
        <v>8</v>
      </c>
      <c r="AF37">
        <v>8</v>
      </c>
      <c r="AG37">
        <f t="shared" si="11"/>
        <v>8</v>
      </c>
      <c r="AH37">
        <f t="shared" si="12"/>
        <v>1.26</v>
      </c>
      <c r="AI37">
        <f t="shared" si="13"/>
        <v>3.44</v>
      </c>
      <c r="AJ37">
        <f t="shared" si="14"/>
        <v>1.26</v>
      </c>
      <c r="AK37">
        <f t="shared" si="15"/>
        <v>38</v>
      </c>
      <c r="AL37">
        <f t="shared" si="16"/>
        <v>32</v>
      </c>
      <c r="AM37">
        <f t="shared" si="17"/>
        <v>240</v>
      </c>
      <c r="AN37">
        <f t="shared" si="18"/>
        <v>11</v>
      </c>
      <c r="AO37">
        <f t="shared" si="19"/>
        <v>27</v>
      </c>
      <c r="AP37">
        <f t="shared" si="20"/>
        <v>0</v>
      </c>
      <c r="AQ37">
        <f t="shared" si="21"/>
        <v>32</v>
      </c>
      <c r="AR37">
        <f t="shared" si="22"/>
        <v>32</v>
      </c>
      <c r="AS37">
        <f t="shared" si="23"/>
        <v>32</v>
      </c>
      <c r="AT37">
        <f t="shared" si="24"/>
        <v>32</v>
      </c>
      <c r="AU37">
        <f t="shared" si="0"/>
        <v>1</v>
      </c>
      <c r="AV37">
        <f t="shared" si="25"/>
        <v>1</v>
      </c>
      <c r="AW37">
        <f t="shared" si="26"/>
        <v>1</v>
      </c>
      <c r="AX37">
        <f t="shared" si="1"/>
        <v>-0.67</v>
      </c>
      <c r="AY37">
        <v>0.8</v>
      </c>
      <c r="AZ37">
        <f t="shared" si="27"/>
        <v>0</v>
      </c>
      <c r="BA37">
        <f t="shared" si="28"/>
        <v>611.20000000000005</v>
      </c>
      <c r="BB37">
        <f t="shared" si="29"/>
        <v>2903.2000000000003</v>
      </c>
      <c r="BC37">
        <f t="shared" si="30"/>
        <v>939.72</v>
      </c>
      <c r="BD37">
        <f t="shared" si="31"/>
        <v>48</v>
      </c>
      <c r="BE37">
        <f t="shared" si="32"/>
        <v>1</v>
      </c>
      <c r="BF37">
        <f t="shared" si="33"/>
        <v>0</v>
      </c>
    </row>
    <row r="38" spans="3:58" x14ac:dyDescent="0.25">
      <c r="C38" t="s">
        <v>46</v>
      </c>
      <c r="D38">
        <v>36</v>
      </c>
      <c r="E38">
        <v>4600</v>
      </c>
      <c r="F38">
        <v>28.7</v>
      </c>
      <c r="G38">
        <v>10000000</v>
      </c>
      <c r="H38">
        <v>92400</v>
      </c>
      <c r="I38">
        <v>46.7</v>
      </c>
      <c r="J38">
        <v>43.7</v>
      </c>
      <c r="K38">
        <v>166000</v>
      </c>
      <c r="L38">
        <v>15.1</v>
      </c>
      <c r="M38">
        <v>10000000</v>
      </c>
      <c r="N38">
        <v>92400</v>
      </c>
      <c r="O38">
        <v>46.7</v>
      </c>
      <c r="P38">
        <v>43.7</v>
      </c>
      <c r="Q38">
        <v>166000</v>
      </c>
      <c r="R38">
        <v>15.1</v>
      </c>
      <c r="S38">
        <v>29.7</v>
      </c>
      <c r="T38">
        <v>152</v>
      </c>
      <c r="U38">
        <v>152</v>
      </c>
      <c r="V38">
        <v>15.9</v>
      </c>
      <c r="W38">
        <f t="shared" si="2"/>
        <v>43.7</v>
      </c>
      <c r="X38">
        <f t="shared" si="3"/>
        <v>108.3</v>
      </c>
      <c r="Y38">
        <f t="shared" si="4"/>
        <v>4600</v>
      </c>
      <c r="Z38">
        <f t="shared" si="5"/>
        <v>1035</v>
      </c>
      <c r="AA38">
        <f t="shared" si="6"/>
        <v>517.5</v>
      </c>
      <c r="AB38">
        <f t="shared" si="7"/>
        <v>15.9</v>
      </c>
      <c r="AC38">
        <f t="shared" si="8"/>
        <v>10</v>
      </c>
      <c r="AD38">
        <f t="shared" si="9"/>
        <v>13.9</v>
      </c>
      <c r="AE38">
        <f t="shared" si="10"/>
        <v>6</v>
      </c>
      <c r="AF38">
        <v>8</v>
      </c>
      <c r="AG38">
        <f t="shared" si="11"/>
        <v>8</v>
      </c>
      <c r="AH38">
        <f t="shared" si="12"/>
        <v>1.26</v>
      </c>
      <c r="AI38">
        <f t="shared" si="13"/>
        <v>2.86</v>
      </c>
      <c r="AJ38">
        <f t="shared" si="14"/>
        <v>1.26</v>
      </c>
      <c r="AK38">
        <f t="shared" si="15"/>
        <v>38</v>
      </c>
      <c r="AL38">
        <f t="shared" si="16"/>
        <v>32</v>
      </c>
      <c r="AM38">
        <f t="shared" si="17"/>
        <v>240</v>
      </c>
      <c r="AN38">
        <f t="shared" si="18"/>
        <v>11</v>
      </c>
      <c r="AO38">
        <f t="shared" si="19"/>
        <v>27</v>
      </c>
      <c r="AP38">
        <f t="shared" si="20"/>
        <v>0</v>
      </c>
      <c r="AQ38">
        <f t="shared" si="21"/>
        <v>32</v>
      </c>
      <c r="AR38">
        <f t="shared" si="22"/>
        <v>32</v>
      </c>
      <c r="AS38">
        <f t="shared" si="23"/>
        <v>32</v>
      </c>
      <c r="AT38">
        <f t="shared" si="24"/>
        <v>32</v>
      </c>
      <c r="AU38">
        <f t="shared" si="0"/>
        <v>1</v>
      </c>
      <c r="AV38">
        <f t="shared" si="25"/>
        <v>1</v>
      </c>
      <c r="AW38">
        <f t="shared" si="26"/>
        <v>1</v>
      </c>
      <c r="AX38">
        <f t="shared" si="1"/>
        <v>-0.62</v>
      </c>
      <c r="AY38">
        <v>0.8</v>
      </c>
      <c r="AZ38">
        <f t="shared" si="27"/>
        <v>0</v>
      </c>
      <c r="BA38">
        <f t="shared" si="28"/>
        <v>508.8</v>
      </c>
      <c r="BB38">
        <f t="shared" si="29"/>
        <v>2416.8000000000002</v>
      </c>
      <c r="BC38">
        <f t="shared" si="30"/>
        <v>782.28000000000009</v>
      </c>
      <c r="BD38">
        <f t="shared" si="31"/>
        <v>48</v>
      </c>
      <c r="BE38">
        <f t="shared" si="32"/>
        <v>1</v>
      </c>
      <c r="BF38">
        <f t="shared" si="33"/>
        <v>0</v>
      </c>
    </row>
    <row r="39" spans="3:58" x14ac:dyDescent="0.25">
      <c r="C39" t="s">
        <v>47</v>
      </c>
      <c r="D39">
        <v>32.6</v>
      </c>
      <c r="E39">
        <v>4160</v>
      </c>
      <c r="F39">
        <v>26.9</v>
      </c>
      <c r="G39">
        <v>9160000</v>
      </c>
      <c r="H39">
        <v>83900</v>
      </c>
      <c r="I39">
        <v>47</v>
      </c>
      <c r="J39">
        <v>43.2</v>
      </c>
      <c r="K39">
        <v>150000</v>
      </c>
      <c r="L39">
        <v>13.7</v>
      </c>
      <c r="M39">
        <v>9160000</v>
      </c>
      <c r="N39">
        <v>83900</v>
      </c>
      <c r="O39">
        <v>47</v>
      </c>
      <c r="P39">
        <v>43.2</v>
      </c>
      <c r="Q39">
        <v>150000</v>
      </c>
      <c r="R39">
        <v>13.7</v>
      </c>
      <c r="S39">
        <v>30</v>
      </c>
      <c r="T39">
        <v>152</v>
      </c>
      <c r="U39">
        <v>152</v>
      </c>
      <c r="V39">
        <v>14.3</v>
      </c>
      <c r="W39">
        <f t="shared" si="2"/>
        <v>43.2</v>
      </c>
      <c r="X39">
        <f t="shared" si="3"/>
        <v>108.8</v>
      </c>
      <c r="Y39">
        <f t="shared" si="4"/>
        <v>4160</v>
      </c>
      <c r="Z39">
        <f t="shared" si="5"/>
        <v>936</v>
      </c>
      <c r="AA39">
        <f t="shared" si="6"/>
        <v>468</v>
      </c>
      <c r="AB39">
        <f t="shared" si="7"/>
        <v>14.3</v>
      </c>
      <c r="AC39">
        <f t="shared" si="8"/>
        <v>10</v>
      </c>
      <c r="AD39">
        <f t="shared" si="9"/>
        <v>12.3</v>
      </c>
      <c r="AE39">
        <f t="shared" si="10"/>
        <v>6</v>
      </c>
      <c r="AF39">
        <v>8</v>
      </c>
      <c r="AG39">
        <f t="shared" si="11"/>
        <v>8</v>
      </c>
      <c r="AH39">
        <f t="shared" si="12"/>
        <v>1.26</v>
      </c>
      <c r="AI39">
        <f t="shared" si="13"/>
        <v>2.57</v>
      </c>
      <c r="AJ39">
        <f t="shared" si="14"/>
        <v>1.26</v>
      </c>
      <c r="AK39">
        <f t="shared" si="15"/>
        <v>38</v>
      </c>
      <c r="AL39">
        <f t="shared" si="16"/>
        <v>32</v>
      </c>
      <c r="AM39">
        <f t="shared" si="17"/>
        <v>240</v>
      </c>
      <c r="AN39">
        <f t="shared" si="18"/>
        <v>11</v>
      </c>
      <c r="AO39">
        <f t="shared" si="19"/>
        <v>27</v>
      </c>
      <c r="AP39">
        <f t="shared" si="20"/>
        <v>0</v>
      </c>
      <c r="AQ39">
        <f t="shared" si="21"/>
        <v>32</v>
      </c>
      <c r="AR39">
        <f t="shared" si="22"/>
        <v>32</v>
      </c>
      <c r="AS39">
        <f t="shared" si="23"/>
        <v>32</v>
      </c>
      <c r="AT39">
        <f t="shared" si="24"/>
        <v>32</v>
      </c>
      <c r="AU39">
        <f t="shared" si="0"/>
        <v>1</v>
      </c>
      <c r="AV39">
        <f t="shared" si="25"/>
        <v>1</v>
      </c>
      <c r="AW39">
        <f t="shared" si="26"/>
        <v>1</v>
      </c>
      <c r="AX39">
        <f t="shared" si="1"/>
        <v>-0.6</v>
      </c>
      <c r="AY39">
        <v>0.8</v>
      </c>
      <c r="AZ39">
        <f t="shared" si="27"/>
        <v>0</v>
      </c>
      <c r="BA39">
        <f t="shared" si="28"/>
        <v>457.6</v>
      </c>
      <c r="BB39">
        <f t="shared" si="29"/>
        <v>2173.6</v>
      </c>
      <c r="BC39">
        <f t="shared" si="30"/>
        <v>703.56</v>
      </c>
      <c r="BD39">
        <f t="shared" si="31"/>
        <v>48</v>
      </c>
      <c r="BE39">
        <f t="shared" si="32"/>
        <v>1</v>
      </c>
      <c r="BF39">
        <f t="shared" si="33"/>
        <v>0</v>
      </c>
    </row>
    <row r="40" spans="3:58" x14ac:dyDescent="0.25">
      <c r="C40" t="s">
        <v>48</v>
      </c>
      <c r="D40">
        <v>29.2</v>
      </c>
      <c r="E40">
        <v>3710</v>
      </c>
      <c r="F40">
        <v>25.4</v>
      </c>
      <c r="G40">
        <v>8279999.9999999991</v>
      </c>
      <c r="H40">
        <v>75200</v>
      </c>
      <c r="I40">
        <v>47.2</v>
      </c>
      <c r="J40">
        <v>42.7</v>
      </c>
      <c r="K40">
        <v>135000</v>
      </c>
      <c r="L40">
        <v>12.2</v>
      </c>
      <c r="M40">
        <v>8279999.9999999991</v>
      </c>
      <c r="N40">
        <v>75200</v>
      </c>
      <c r="O40">
        <v>47.2</v>
      </c>
      <c r="P40">
        <v>42.7</v>
      </c>
      <c r="Q40">
        <v>135000</v>
      </c>
      <c r="R40">
        <v>12.2</v>
      </c>
      <c r="S40">
        <v>30</v>
      </c>
      <c r="T40">
        <v>152</v>
      </c>
      <c r="U40">
        <v>152</v>
      </c>
      <c r="V40">
        <v>12.7</v>
      </c>
      <c r="W40">
        <f t="shared" si="2"/>
        <v>42.7</v>
      </c>
      <c r="X40">
        <f t="shared" si="3"/>
        <v>109.3</v>
      </c>
      <c r="Y40">
        <f t="shared" si="4"/>
        <v>3710</v>
      </c>
      <c r="Z40">
        <f t="shared" si="5"/>
        <v>834.75</v>
      </c>
      <c r="AA40">
        <f t="shared" si="6"/>
        <v>417.375</v>
      </c>
      <c r="AB40">
        <f t="shared" si="7"/>
        <v>12.7</v>
      </c>
      <c r="AC40">
        <f t="shared" si="8"/>
        <v>10</v>
      </c>
      <c r="AD40">
        <f t="shared" si="9"/>
        <v>10.7</v>
      </c>
      <c r="AE40">
        <f t="shared" si="10"/>
        <v>5</v>
      </c>
      <c r="AF40">
        <v>8</v>
      </c>
      <c r="AG40">
        <f t="shared" si="11"/>
        <v>8</v>
      </c>
      <c r="AH40">
        <f t="shared" si="12"/>
        <v>1.26</v>
      </c>
      <c r="AI40">
        <f t="shared" si="13"/>
        <v>2.29</v>
      </c>
      <c r="AJ40">
        <f t="shared" si="14"/>
        <v>1.26</v>
      </c>
      <c r="AK40">
        <f t="shared" si="15"/>
        <v>38</v>
      </c>
      <c r="AL40">
        <f t="shared" si="16"/>
        <v>32</v>
      </c>
      <c r="AM40">
        <f t="shared" si="17"/>
        <v>240</v>
      </c>
      <c r="AN40">
        <f t="shared" si="18"/>
        <v>11</v>
      </c>
      <c r="AO40">
        <f t="shared" si="19"/>
        <v>27</v>
      </c>
      <c r="AP40">
        <f t="shared" si="20"/>
        <v>0</v>
      </c>
      <c r="AQ40">
        <f t="shared" si="21"/>
        <v>32</v>
      </c>
      <c r="AR40">
        <f t="shared" si="22"/>
        <v>32</v>
      </c>
      <c r="AS40">
        <f t="shared" si="23"/>
        <v>32</v>
      </c>
      <c r="AT40">
        <f t="shared" si="24"/>
        <v>32</v>
      </c>
      <c r="AU40">
        <f t="shared" si="0"/>
        <v>1</v>
      </c>
      <c r="AV40">
        <f t="shared" si="25"/>
        <v>1</v>
      </c>
      <c r="AW40">
        <f t="shared" si="26"/>
        <v>1</v>
      </c>
      <c r="AX40">
        <f t="shared" si="1"/>
        <v>-0.57999999999999996</v>
      </c>
      <c r="AY40">
        <v>0.8</v>
      </c>
      <c r="AZ40">
        <f t="shared" si="27"/>
        <v>0</v>
      </c>
      <c r="BA40">
        <f t="shared" si="28"/>
        <v>406.4</v>
      </c>
      <c r="BB40">
        <f t="shared" si="29"/>
        <v>1930.3999999999999</v>
      </c>
      <c r="BC40">
        <f t="shared" si="30"/>
        <v>624.84</v>
      </c>
      <c r="BD40">
        <f t="shared" si="31"/>
        <v>48</v>
      </c>
      <c r="BE40">
        <f t="shared" si="32"/>
        <v>1</v>
      </c>
      <c r="BF40">
        <f t="shared" si="33"/>
        <v>0</v>
      </c>
    </row>
    <row r="41" spans="3:58" x14ac:dyDescent="0.25">
      <c r="C41" t="s">
        <v>49</v>
      </c>
      <c r="D41">
        <v>25.6</v>
      </c>
      <c r="E41">
        <v>3280</v>
      </c>
      <c r="F41">
        <v>23.8</v>
      </c>
      <c r="G41">
        <v>7330000</v>
      </c>
      <c r="H41">
        <v>66500</v>
      </c>
      <c r="I41">
        <v>47.2</v>
      </c>
      <c r="J41">
        <v>41.9</v>
      </c>
      <c r="K41">
        <v>119000</v>
      </c>
      <c r="L41">
        <v>10.7</v>
      </c>
      <c r="M41">
        <v>7330000</v>
      </c>
      <c r="N41">
        <v>66500</v>
      </c>
      <c r="O41">
        <v>47.2</v>
      </c>
      <c r="P41">
        <v>41.9</v>
      </c>
      <c r="Q41">
        <v>119000</v>
      </c>
      <c r="R41">
        <v>10.7</v>
      </c>
      <c r="S41">
        <v>30</v>
      </c>
      <c r="T41">
        <v>152</v>
      </c>
      <c r="U41">
        <v>152</v>
      </c>
      <c r="V41">
        <v>11.1</v>
      </c>
      <c r="W41">
        <f t="shared" si="2"/>
        <v>41.9</v>
      </c>
      <c r="X41">
        <f t="shared" si="3"/>
        <v>110.1</v>
      </c>
      <c r="Y41">
        <f t="shared" si="4"/>
        <v>3280</v>
      </c>
      <c r="Z41">
        <f t="shared" si="5"/>
        <v>738</v>
      </c>
      <c r="AA41">
        <f t="shared" si="6"/>
        <v>369</v>
      </c>
      <c r="AB41">
        <f t="shared" si="7"/>
        <v>11.1</v>
      </c>
      <c r="AC41">
        <f t="shared" si="8"/>
        <v>10</v>
      </c>
      <c r="AD41">
        <f t="shared" si="9"/>
        <v>9.1</v>
      </c>
      <c r="AE41">
        <f t="shared" si="10"/>
        <v>5</v>
      </c>
      <c r="AF41">
        <v>8</v>
      </c>
      <c r="AG41">
        <f t="shared" si="11"/>
        <v>8</v>
      </c>
      <c r="AH41">
        <f t="shared" si="12"/>
        <v>1.26</v>
      </c>
      <c r="AI41">
        <f t="shared" si="13"/>
        <v>2</v>
      </c>
      <c r="AJ41">
        <f t="shared" si="14"/>
        <v>1.26</v>
      </c>
      <c r="AK41">
        <f t="shared" si="15"/>
        <v>38</v>
      </c>
      <c r="AL41">
        <f t="shared" si="16"/>
        <v>32</v>
      </c>
      <c r="AM41">
        <f t="shared" si="17"/>
        <v>240</v>
      </c>
      <c r="AN41">
        <f t="shared" si="18"/>
        <v>10</v>
      </c>
      <c r="AO41">
        <f t="shared" si="19"/>
        <v>28</v>
      </c>
      <c r="AP41">
        <f t="shared" si="20"/>
        <v>0</v>
      </c>
      <c r="AQ41">
        <f t="shared" si="21"/>
        <v>32</v>
      </c>
      <c r="AR41">
        <f t="shared" si="22"/>
        <v>32</v>
      </c>
      <c r="AS41">
        <f t="shared" si="23"/>
        <v>32</v>
      </c>
      <c r="AT41">
        <f t="shared" si="24"/>
        <v>32</v>
      </c>
      <c r="AU41">
        <f t="shared" si="0"/>
        <v>1</v>
      </c>
      <c r="AV41">
        <f t="shared" si="25"/>
        <v>1</v>
      </c>
      <c r="AW41">
        <f t="shared" si="26"/>
        <v>1</v>
      </c>
      <c r="AX41">
        <f t="shared" ref="AX41:AX72" si="34">ROUND(1-(P41/MAX(AN41,AO41)),2)</f>
        <v>-0.5</v>
      </c>
      <c r="AY41">
        <v>0.8</v>
      </c>
      <c r="AZ41">
        <f t="shared" si="27"/>
        <v>0</v>
      </c>
      <c r="BA41">
        <f t="shared" si="28"/>
        <v>355.2</v>
      </c>
      <c r="BB41">
        <f t="shared" si="29"/>
        <v>1687.2</v>
      </c>
      <c r="BC41">
        <f t="shared" si="30"/>
        <v>546.12</v>
      </c>
      <c r="BD41">
        <f t="shared" si="31"/>
        <v>48</v>
      </c>
      <c r="BE41">
        <f t="shared" si="32"/>
        <v>1</v>
      </c>
      <c r="BF41">
        <f t="shared" si="33"/>
        <v>0</v>
      </c>
    </row>
    <row r="42" spans="3:58" x14ac:dyDescent="0.25">
      <c r="C42" t="s">
        <v>50</v>
      </c>
      <c r="D42">
        <v>22.2</v>
      </c>
      <c r="E42">
        <v>2830</v>
      </c>
      <c r="F42">
        <v>22.2</v>
      </c>
      <c r="G42">
        <v>6410000</v>
      </c>
      <c r="H42">
        <v>57500</v>
      </c>
      <c r="I42">
        <v>47.5</v>
      </c>
      <c r="J42">
        <v>41.1</v>
      </c>
      <c r="K42">
        <v>103000</v>
      </c>
      <c r="L42">
        <v>9.27</v>
      </c>
      <c r="M42">
        <v>6410000</v>
      </c>
      <c r="N42">
        <v>57500</v>
      </c>
      <c r="O42">
        <v>47.5</v>
      </c>
      <c r="P42">
        <v>41.1</v>
      </c>
      <c r="Q42">
        <v>103000</v>
      </c>
      <c r="R42">
        <v>9.27</v>
      </c>
      <c r="S42">
        <v>30.2</v>
      </c>
      <c r="T42">
        <v>152</v>
      </c>
      <c r="U42">
        <v>152</v>
      </c>
      <c r="V42">
        <v>9.5299999999999994</v>
      </c>
      <c r="W42">
        <f t="shared" si="2"/>
        <v>41.1</v>
      </c>
      <c r="X42">
        <f t="shared" si="3"/>
        <v>110.9</v>
      </c>
      <c r="Y42">
        <f t="shared" si="4"/>
        <v>2830</v>
      </c>
      <c r="Z42">
        <f t="shared" si="5"/>
        <v>636.75</v>
      </c>
      <c r="AA42">
        <f t="shared" si="6"/>
        <v>318.375</v>
      </c>
      <c r="AB42">
        <f t="shared" si="7"/>
        <v>9.5299999999999994</v>
      </c>
      <c r="AC42">
        <f t="shared" si="8"/>
        <v>10</v>
      </c>
      <c r="AD42">
        <f t="shared" si="9"/>
        <v>7.5299999999999994</v>
      </c>
      <c r="AE42">
        <f t="shared" si="10"/>
        <v>5</v>
      </c>
      <c r="AF42">
        <v>8</v>
      </c>
      <c r="AG42">
        <f t="shared" si="11"/>
        <v>8</v>
      </c>
      <c r="AH42">
        <f t="shared" si="12"/>
        <v>1.26</v>
      </c>
      <c r="AI42">
        <f t="shared" si="13"/>
        <v>1.72</v>
      </c>
      <c r="AJ42">
        <f t="shared" si="14"/>
        <v>1.26</v>
      </c>
      <c r="AK42">
        <f t="shared" si="15"/>
        <v>38</v>
      </c>
      <c r="AL42">
        <f t="shared" si="16"/>
        <v>32</v>
      </c>
      <c r="AM42">
        <f t="shared" si="17"/>
        <v>240</v>
      </c>
      <c r="AN42">
        <f t="shared" si="18"/>
        <v>10</v>
      </c>
      <c r="AO42">
        <f t="shared" si="19"/>
        <v>28</v>
      </c>
      <c r="AP42">
        <f t="shared" si="20"/>
        <v>0</v>
      </c>
      <c r="AQ42">
        <f t="shared" si="21"/>
        <v>32</v>
      </c>
      <c r="AR42">
        <f t="shared" si="22"/>
        <v>32</v>
      </c>
      <c r="AS42">
        <f t="shared" si="23"/>
        <v>32</v>
      </c>
      <c r="AT42">
        <f t="shared" si="24"/>
        <v>32</v>
      </c>
      <c r="AU42">
        <f t="shared" si="0"/>
        <v>1</v>
      </c>
      <c r="AV42">
        <f t="shared" si="25"/>
        <v>1</v>
      </c>
      <c r="AW42">
        <f t="shared" si="26"/>
        <v>1</v>
      </c>
      <c r="AX42">
        <f t="shared" si="34"/>
        <v>-0.47</v>
      </c>
      <c r="AY42">
        <v>0.8</v>
      </c>
      <c r="AZ42">
        <f t="shared" si="27"/>
        <v>0</v>
      </c>
      <c r="BA42">
        <f t="shared" si="28"/>
        <v>304.95999999999998</v>
      </c>
      <c r="BB42">
        <f t="shared" si="29"/>
        <v>1448.56</v>
      </c>
      <c r="BC42">
        <f t="shared" si="30"/>
        <v>468.87599999999998</v>
      </c>
      <c r="BD42">
        <f t="shared" si="31"/>
        <v>48</v>
      </c>
      <c r="BE42">
        <f t="shared" si="32"/>
        <v>1</v>
      </c>
      <c r="BF42">
        <f t="shared" si="33"/>
        <v>0</v>
      </c>
    </row>
    <row r="43" spans="3:58" x14ac:dyDescent="0.25">
      <c r="C43" t="s">
        <v>51</v>
      </c>
      <c r="D43">
        <v>18.5</v>
      </c>
      <c r="E43">
        <v>2370</v>
      </c>
      <c r="F43">
        <v>20.7</v>
      </c>
      <c r="G43">
        <v>5410000</v>
      </c>
      <c r="H43">
        <v>48300</v>
      </c>
      <c r="I43">
        <v>47.8</v>
      </c>
      <c r="J43">
        <v>40.6</v>
      </c>
      <c r="K43">
        <v>86200</v>
      </c>
      <c r="L43">
        <v>7.77</v>
      </c>
      <c r="M43">
        <v>5410000</v>
      </c>
      <c r="N43">
        <v>48300</v>
      </c>
      <c r="O43">
        <v>47.8</v>
      </c>
      <c r="P43">
        <v>40.6</v>
      </c>
      <c r="Q43">
        <v>86200</v>
      </c>
      <c r="R43">
        <v>7.77</v>
      </c>
      <c r="S43">
        <v>30.2</v>
      </c>
      <c r="T43">
        <v>152</v>
      </c>
      <c r="U43">
        <v>152</v>
      </c>
      <c r="V43">
        <v>7.94</v>
      </c>
      <c r="W43">
        <f t="shared" si="2"/>
        <v>40.6</v>
      </c>
      <c r="X43">
        <f t="shared" si="3"/>
        <v>111.4</v>
      </c>
      <c r="Y43">
        <f t="shared" si="4"/>
        <v>2370</v>
      </c>
      <c r="Z43">
        <f t="shared" si="5"/>
        <v>533.25</v>
      </c>
      <c r="AA43">
        <f t="shared" si="6"/>
        <v>266.625</v>
      </c>
      <c r="AB43">
        <f t="shared" si="7"/>
        <v>7.94</v>
      </c>
      <c r="AC43">
        <f t="shared" si="8"/>
        <v>10</v>
      </c>
      <c r="AD43">
        <f t="shared" si="9"/>
        <v>5.94</v>
      </c>
      <c r="AE43">
        <f t="shared" si="10"/>
        <v>5</v>
      </c>
      <c r="AF43">
        <v>8</v>
      </c>
      <c r="AG43">
        <f t="shared" si="11"/>
        <v>6</v>
      </c>
      <c r="AH43">
        <f t="shared" si="12"/>
        <v>0.94500000000000006</v>
      </c>
      <c r="AI43">
        <f t="shared" si="13"/>
        <v>1.43</v>
      </c>
      <c r="AJ43">
        <f t="shared" si="14"/>
        <v>0.94500000000000006</v>
      </c>
      <c r="AK43">
        <f t="shared" si="15"/>
        <v>51</v>
      </c>
      <c r="AL43">
        <f t="shared" si="16"/>
        <v>24</v>
      </c>
      <c r="AM43">
        <f t="shared" si="17"/>
        <v>180</v>
      </c>
      <c r="AN43">
        <f t="shared" si="18"/>
        <v>14</v>
      </c>
      <c r="AO43">
        <f t="shared" si="19"/>
        <v>37</v>
      </c>
      <c r="AP43">
        <f t="shared" si="20"/>
        <v>0</v>
      </c>
      <c r="AQ43">
        <f t="shared" si="21"/>
        <v>37</v>
      </c>
      <c r="AR43">
        <f t="shared" si="22"/>
        <v>24</v>
      </c>
      <c r="AS43">
        <f t="shared" si="23"/>
        <v>24</v>
      </c>
      <c r="AT43">
        <f t="shared" si="24"/>
        <v>37</v>
      </c>
      <c r="AU43">
        <f t="shared" si="0"/>
        <v>1</v>
      </c>
      <c r="AV43">
        <f t="shared" si="25"/>
        <v>1</v>
      </c>
      <c r="AW43">
        <f t="shared" si="26"/>
        <v>1</v>
      </c>
      <c r="AX43">
        <f t="shared" si="34"/>
        <v>-0.1</v>
      </c>
      <c r="AY43">
        <v>0.8</v>
      </c>
      <c r="AZ43">
        <f t="shared" si="27"/>
        <v>0</v>
      </c>
      <c r="BA43">
        <f t="shared" si="28"/>
        <v>293.78000000000003</v>
      </c>
      <c r="BB43">
        <f t="shared" si="29"/>
        <v>1206.8800000000001</v>
      </c>
      <c r="BC43">
        <f t="shared" si="30"/>
        <v>395.11425000000014</v>
      </c>
      <c r="BD43">
        <f t="shared" si="31"/>
        <v>48</v>
      </c>
      <c r="BE43">
        <f t="shared" si="32"/>
        <v>1</v>
      </c>
      <c r="BF43">
        <f t="shared" si="33"/>
        <v>0</v>
      </c>
    </row>
    <row r="44" spans="3:58" x14ac:dyDescent="0.25">
      <c r="C44" t="s">
        <v>52</v>
      </c>
      <c r="D44">
        <v>40.299999999999997</v>
      </c>
      <c r="E44">
        <v>5160</v>
      </c>
      <c r="F44">
        <v>35.1</v>
      </c>
      <c r="G44">
        <v>11500000</v>
      </c>
      <c r="H44">
        <v>117000</v>
      </c>
      <c r="I44">
        <v>47.2</v>
      </c>
      <c r="J44">
        <v>53.8</v>
      </c>
      <c r="K44">
        <v>208000</v>
      </c>
      <c r="L44">
        <v>36.299999999999997</v>
      </c>
      <c r="M44">
        <v>4040000</v>
      </c>
      <c r="N44">
        <v>55200</v>
      </c>
      <c r="O44">
        <v>27.9</v>
      </c>
      <c r="P44">
        <v>28.4</v>
      </c>
      <c r="Q44">
        <v>103000</v>
      </c>
      <c r="R44">
        <v>16.899999999999999</v>
      </c>
      <c r="S44">
        <v>21.7</v>
      </c>
      <c r="T44">
        <v>152</v>
      </c>
      <c r="U44">
        <v>102</v>
      </c>
      <c r="V44">
        <v>22.2</v>
      </c>
      <c r="W44">
        <f t="shared" si="2"/>
        <v>53.8</v>
      </c>
      <c r="X44">
        <f t="shared" si="3"/>
        <v>98.2</v>
      </c>
      <c r="Y44">
        <f t="shared" si="4"/>
        <v>5160</v>
      </c>
      <c r="Z44">
        <f t="shared" si="5"/>
        <v>1161</v>
      </c>
      <c r="AA44">
        <f t="shared" si="6"/>
        <v>580.5</v>
      </c>
      <c r="AB44">
        <f t="shared" si="7"/>
        <v>22.2</v>
      </c>
      <c r="AC44">
        <f t="shared" si="8"/>
        <v>10</v>
      </c>
      <c r="AD44">
        <f t="shared" si="9"/>
        <v>20.2</v>
      </c>
      <c r="AE44">
        <f t="shared" si="10"/>
        <v>8</v>
      </c>
      <c r="AF44">
        <v>8</v>
      </c>
      <c r="AG44">
        <f t="shared" si="11"/>
        <v>8</v>
      </c>
      <c r="AH44">
        <f t="shared" si="12"/>
        <v>1.26</v>
      </c>
      <c r="AI44">
        <f t="shared" si="13"/>
        <v>4</v>
      </c>
      <c r="AJ44">
        <f t="shared" si="14"/>
        <v>1.26</v>
      </c>
      <c r="AK44">
        <f t="shared" si="15"/>
        <v>38</v>
      </c>
      <c r="AL44">
        <f t="shared" si="16"/>
        <v>32</v>
      </c>
      <c r="AM44">
        <f t="shared" si="17"/>
        <v>240</v>
      </c>
      <c r="AN44">
        <f t="shared" si="18"/>
        <v>13</v>
      </c>
      <c r="AO44">
        <f t="shared" si="19"/>
        <v>25</v>
      </c>
      <c r="AP44">
        <f t="shared" si="20"/>
        <v>0</v>
      </c>
      <c r="AQ44">
        <f t="shared" si="21"/>
        <v>32</v>
      </c>
      <c r="AR44">
        <f t="shared" si="22"/>
        <v>32</v>
      </c>
      <c r="AS44">
        <f t="shared" si="23"/>
        <v>32</v>
      </c>
      <c r="AT44">
        <f t="shared" si="24"/>
        <v>32</v>
      </c>
      <c r="AU44">
        <f t="shared" si="0"/>
        <v>1</v>
      </c>
      <c r="AV44">
        <f t="shared" si="25"/>
        <v>1</v>
      </c>
      <c r="AW44">
        <f t="shared" si="26"/>
        <v>1</v>
      </c>
      <c r="AX44">
        <f t="shared" si="34"/>
        <v>-0.14000000000000001</v>
      </c>
      <c r="AY44">
        <v>0.8</v>
      </c>
      <c r="AZ44">
        <f t="shared" si="27"/>
        <v>0</v>
      </c>
      <c r="BA44">
        <f t="shared" si="28"/>
        <v>710.4</v>
      </c>
      <c r="BB44">
        <f t="shared" si="29"/>
        <v>3374.4</v>
      </c>
      <c r="BC44">
        <f t="shared" si="30"/>
        <v>1092.24</v>
      </c>
      <c r="BD44">
        <f t="shared" si="31"/>
        <v>48</v>
      </c>
      <c r="BE44">
        <f t="shared" si="32"/>
        <v>1</v>
      </c>
      <c r="BF44">
        <f t="shared" si="33"/>
        <v>0</v>
      </c>
    </row>
    <row r="45" spans="3:58" x14ac:dyDescent="0.25">
      <c r="C45" t="s">
        <v>53</v>
      </c>
      <c r="D45">
        <v>35</v>
      </c>
      <c r="E45">
        <v>4480</v>
      </c>
      <c r="F45">
        <v>31.8</v>
      </c>
      <c r="G45">
        <v>10200000</v>
      </c>
      <c r="H45">
        <v>102000</v>
      </c>
      <c r="I45">
        <v>47.8</v>
      </c>
      <c r="J45">
        <v>52.6</v>
      </c>
      <c r="K45">
        <v>182000</v>
      </c>
      <c r="L45">
        <v>34.799999999999997</v>
      </c>
      <c r="M45">
        <v>3590000</v>
      </c>
      <c r="N45">
        <v>48300</v>
      </c>
      <c r="O45">
        <v>28.4</v>
      </c>
      <c r="P45">
        <v>27.2</v>
      </c>
      <c r="Q45">
        <v>88800</v>
      </c>
      <c r="R45">
        <v>14.7</v>
      </c>
      <c r="S45">
        <v>21.7</v>
      </c>
      <c r="T45">
        <v>152</v>
      </c>
      <c r="U45">
        <v>102</v>
      </c>
      <c r="V45">
        <v>19.100000000000001</v>
      </c>
      <c r="W45">
        <f t="shared" si="2"/>
        <v>52.6</v>
      </c>
      <c r="X45">
        <f t="shared" si="3"/>
        <v>99.4</v>
      </c>
      <c r="Y45">
        <f t="shared" si="4"/>
        <v>4480</v>
      </c>
      <c r="Z45">
        <f t="shared" si="5"/>
        <v>1008</v>
      </c>
      <c r="AA45">
        <f t="shared" si="6"/>
        <v>504</v>
      </c>
      <c r="AB45">
        <f t="shared" si="7"/>
        <v>19.100000000000001</v>
      </c>
      <c r="AC45">
        <f t="shared" si="8"/>
        <v>10</v>
      </c>
      <c r="AD45">
        <f t="shared" si="9"/>
        <v>17.100000000000001</v>
      </c>
      <c r="AE45">
        <f t="shared" si="10"/>
        <v>8</v>
      </c>
      <c r="AF45">
        <v>8</v>
      </c>
      <c r="AG45">
        <f t="shared" si="11"/>
        <v>8</v>
      </c>
      <c r="AH45">
        <f t="shared" si="12"/>
        <v>1.26</v>
      </c>
      <c r="AI45">
        <f t="shared" si="13"/>
        <v>3.44</v>
      </c>
      <c r="AJ45">
        <f t="shared" si="14"/>
        <v>1.26</v>
      </c>
      <c r="AK45">
        <f t="shared" si="15"/>
        <v>38</v>
      </c>
      <c r="AL45">
        <f t="shared" si="16"/>
        <v>32</v>
      </c>
      <c r="AM45">
        <f t="shared" si="17"/>
        <v>240</v>
      </c>
      <c r="AN45">
        <f t="shared" si="18"/>
        <v>13</v>
      </c>
      <c r="AO45">
        <f t="shared" si="19"/>
        <v>25</v>
      </c>
      <c r="AP45">
        <f t="shared" si="20"/>
        <v>0</v>
      </c>
      <c r="AQ45">
        <f t="shared" si="21"/>
        <v>32</v>
      </c>
      <c r="AR45">
        <f t="shared" si="22"/>
        <v>32</v>
      </c>
      <c r="AS45">
        <f t="shared" si="23"/>
        <v>32</v>
      </c>
      <c r="AT45">
        <f t="shared" si="24"/>
        <v>32</v>
      </c>
      <c r="AU45">
        <f t="shared" si="0"/>
        <v>1</v>
      </c>
      <c r="AV45">
        <f t="shared" si="25"/>
        <v>1</v>
      </c>
      <c r="AW45">
        <f t="shared" si="26"/>
        <v>1</v>
      </c>
      <c r="AX45">
        <f t="shared" si="34"/>
        <v>-0.09</v>
      </c>
      <c r="AY45">
        <v>0.8</v>
      </c>
      <c r="AZ45">
        <f t="shared" si="27"/>
        <v>0</v>
      </c>
      <c r="BA45">
        <f t="shared" si="28"/>
        <v>611.20000000000005</v>
      </c>
      <c r="BB45">
        <f t="shared" si="29"/>
        <v>2903.2000000000003</v>
      </c>
      <c r="BC45">
        <f t="shared" si="30"/>
        <v>939.72</v>
      </c>
      <c r="BD45">
        <f t="shared" si="31"/>
        <v>48</v>
      </c>
      <c r="BE45">
        <f t="shared" si="32"/>
        <v>1</v>
      </c>
      <c r="BF45">
        <f t="shared" si="33"/>
        <v>0</v>
      </c>
    </row>
    <row r="46" spans="3:58" x14ac:dyDescent="0.25">
      <c r="C46" t="s">
        <v>54</v>
      </c>
      <c r="D46">
        <v>29.6</v>
      </c>
      <c r="E46">
        <v>3780</v>
      </c>
      <c r="F46">
        <v>28.7</v>
      </c>
      <c r="G46">
        <v>8740000</v>
      </c>
      <c r="H46">
        <v>86700</v>
      </c>
      <c r="I46">
        <v>48</v>
      </c>
      <c r="J46">
        <v>51.6</v>
      </c>
      <c r="K46">
        <v>155000</v>
      </c>
      <c r="L46">
        <v>33.299999999999997</v>
      </c>
      <c r="M46">
        <v>3110000</v>
      </c>
      <c r="N46">
        <v>41300</v>
      </c>
      <c r="O46">
        <v>28.7</v>
      </c>
      <c r="P46">
        <v>26.2</v>
      </c>
      <c r="Q46">
        <v>74700</v>
      </c>
      <c r="R46">
        <v>12.4</v>
      </c>
      <c r="S46">
        <v>21.8</v>
      </c>
      <c r="T46">
        <v>152</v>
      </c>
      <c r="U46">
        <v>102</v>
      </c>
      <c r="V46">
        <v>15.9</v>
      </c>
      <c r="W46">
        <f t="shared" si="2"/>
        <v>51.6</v>
      </c>
      <c r="X46">
        <f t="shared" si="3"/>
        <v>100.4</v>
      </c>
      <c r="Y46">
        <f t="shared" si="4"/>
        <v>3780</v>
      </c>
      <c r="Z46">
        <f t="shared" si="5"/>
        <v>850.5</v>
      </c>
      <c r="AA46">
        <f t="shared" si="6"/>
        <v>425.25</v>
      </c>
      <c r="AB46">
        <f t="shared" si="7"/>
        <v>15.9</v>
      </c>
      <c r="AC46">
        <f t="shared" si="8"/>
        <v>10</v>
      </c>
      <c r="AD46">
        <f t="shared" si="9"/>
        <v>13.9</v>
      </c>
      <c r="AE46">
        <f t="shared" si="10"/>
        <v>6</v>
      </c>
      <c r="AF46">
        <v>8</v>
      </c>
      <c r="AG46">
        <f t="shared" si="11"/>
        <v>8</v>
      </c>
      <c r="AH46">
        <f t="shared" si="12"/>
        <v>1.26</v>
      </c>
      <c r="AI46">
        <f t="shared" si="13"/>
        <v>2.86</v>
      </c>
      <c r="AJ46">
        <f t="shared" si="14"/>
        <v>1.26</v>
      </c>
      <c r="AK46">
        <f t="shared" si="15"/>
        <v>38</v>
      </c>
      <c r="AL46">
        <f t="shared" si="16"/>
        <v>32</v>
      </c>
      <c r="AM46">
        <f t="shared" si="17"/>
        <v>240</v>
      </c>
      <c r="AN46">
        <f t="shared" si="18"/>
        <v>13</v>
      </c>
      <c r="AO46">
        <f t="shared" si="19"/>
        <v>25</v>
      </c>
      <c r="AP46">
        <f t="shared" si="20"/>
        <v>0</v>
      </c>
      <c r="AQ46">
        <f t="shared" si="21"/>
        <v>32</v>
      </c>
      <c r="AR46">
        <f t="shared" si="22"/>
        <v>32</v>
      </c>
      <c r="AS46">
        <f t="shared" si="23"/>
        <v>32</v>
      </c>
      <c r="AT46">
        <f t="shared" si="24"/>
        <v>32</v>
      </c>
      <c r="AU46">
        <f t="shared" si="0"/>
        <v>1</v>
      </c>
      <c r="AV46">
        <f t="shared" si="25"/>
        <v>1</v>
      </c>
      <c r="AW46">
        <f t="shared" si="26"/>
        <v>1</v>
      </c>
      <c r="AX46">
        <f t="shared" si="34"/>
        <v>-0.05</v>
      </c>
      <c r="AY46">
        <v>0.8</v>
      </c>
      <c r="AZ46">
        <f t="shared" si="27"/>
        <v>0</v>
      </c>
      <c r="BA46">
        <f t="shared" si="28"/>
        <v>508.8</v>
      </c>
      <c r="BB46">
        <f t="shared" si="29"/>
        <v>2416.8000000000002</v>
      </c>
      <c r="BC46">
        <f t="shared" si="30"/>
        <v>782.28000000000009</v>
      </c>
      <c r="BD46">
        <f t="shared" si="31"/>
        <v>48</v>
      </c>
      <c r="BE46">
        <f t="shared" si="32"/>
        <v>1</v>
      </c>
      <c r="BF46">
        <f t="shared" si="33"/>
        <v>0</v>
      </c>
    </row>
    <row r="47" spans="3:58" x14ac:dyDescent="0.25">
      <c r="C47" t="s">
        <v>55</v>
      </c>
      <c r="D47">
        <v>26.9</v>
      </c>
      <c r="E47">
        <v>3430</v>
      </c>
      <c r="F47">
        <v>26.9</v>
      </c>
      <c r="G47">
        <v>7990000</v>
      </c>
      <c r="H47">
        <v>78800</v>
      </c>
      <c r="I47">
        <v>48.3</v>
      </c>
      <c r="J47">
        <v>50.8</v>
      </c>
      <c r="K47">
        <v>141000</v>
      </c>
      <c r="L47">
        <v>32.5</v>
      </c>
      <c r="M47">
        <v>2860000</v>
      </c>
      <c r="N47">
        <v>37500</v>
      </c>
      <c r="O47">
        <v>29</v>
      </c>
      <c r="P47">
        <v>25.4</v>
      </c>
      <c r="Q47">
        <v>67700</v>
      </c>
      <c r="R47">
        <v>11.3</v>
      </c>
      <c r="S47">
        <v>21.9</v>
      </c>
      <c r="T47">
        <v>152</v>
      </c>
      <c r="U47">
        <v>102</v>
      </c>
      <c r="V47">
        <v>14.3</v>
      </c>
      <c r="W47">
        <f t="shared" si="2"/>
        <v>50.8</v>
      </c>
      <c r="X47">
        <f t="shared" si="3"/>
        <v>101.2</v>
      </c>
      <c r="Y47">
        <f t="shared" si="4"/>
        <v>3430</v>
      </c>
      <c r="Z47">
        <f t="shared" si="5"/>
        <v>771.75</v>
      </c>
      <c r="AA47">
        <f t="shared" si="6"/>
        <v>385.875</v>
      </c>
      <c r="AB47">
        <f t="shared" si="7"/>
        <v>14.3</v>
      </c>
      <c r="AC47">
        <f t="shared" si="8"/>
        <v>10</v>
      </c>
      <c r="AD47">
        <f t="shared" si="9"/>
        <v>12.3</v>
      </c>
      <c r="AE47">
        <f t="shared" si="10"/>
        <v>6</v>
      </c>
      <c r="AF47">
        <v>8</v>
      </c>
      <c r="AG47">
        <f t="shared" si="11"/>
        <v>8</v>
      </c>
      <c r="AH47">
        <f t="shared" si="12"/>
        <v>1.26</v>
      </c>
      <c r="AI47">
        <f t="shared" si="13"/>
        <v>2.57</v>
      </c>
      <c r="AJ47">
        <f t="shared" si="14"/>
        <v>1.26</v>
      </c>
      <c r="AK47">
        <f t="shared" si="15"/>
        <v>38</v>
      </c>
      <c r="AL47">
        <f t="shared" si="16"/>
        <v>32</v>
      </c>
      <c r="AM47">
        <f t="shared" si="17"/>
        <v>240</v>
      </c>
      <c r="AN47">
        <f t="shared" si="18"/>
        <v>13</v>
      </c>
      <c r="AO47">
        <f t="shared" si="19"/>
        <v>25</v>
      </c>
      <c r="AP47">
        <f t="shared" si="20"/>
        <v>0</v>
      </c>
      <c r="AQ47">
        <f t="shared" si="21"/>
        <v>32</v>
      </c>
      <c r="AR47">
        <f t="shared" si="22"/>
        <v>32</v>
      </c>
      <c r="AS47">
        <f t="shared" si="23"/>
        <v>32</v>
      </c>
      <c r="AT47">
        <f t="shared" si="24"/>
        <v>32</v>
      </c>
      <c r="AU47">
        <f t="shared" si="0"/>
        <v>1</v>
      </c>
      <c r="AV47">
        <f t="shared" si="25"/>
        <v>1</v>
      </c>
      <c r="AW47">
        <f t="shared" si="26"/>
        <v>1</v>
      </c>
      <c r="AX47">
        <f t="shared" si="34"/>
        <v>-0.02</v>
      </c>
      <c r="AY47">
        <v>0.8</v>
      </c>
      <c r="AZ47">
        <f t="shared" si="27"/>
        <v>0</v>
      </c>
      <c r="BA47">
        <f t="shared" si="28"/>
        <v>457.6</v>
      </c>
      <c r="BB47">
        <f t="shared" si="29"/>
        <v>2173.6</v>
      </c>
      <c r="BC47">
        <f t="shared" si="30"/>
        <v>703.56</v>
      </c>
      <c r="BD47">
        <f t="shared" si="31"/>
        <v>48</v>
      </c>
      <c r="BE47">
        <f t="shared" si="32"/>
        <v>1</v>
      </c>
      <c r="BF47">
        <f t="shared" si="33"/>
        <v>0</v>
      </c>
    </row>
    <row r="48" spans="3:58" x14ac:dyDescent="0.25">
      <c r="C48" t="s">
        <v>56</v>
      </c>
      <c r="D48">
        <v>24</v>
      </c>
      <c r="E48">
        <v>3060</v>
      </c>
      <c r="F48">
        <v>25.4</v>
      </c>
      <c r="G48">
        <v>7200000</v>
      </c>
      <c r="H48">
        <v>70600</v>
      </c>
      <c r="I48">
        <v>48.5</v>
      </c>
      <c r="J48">
        <v>50.3</v>
      </c>
      <c r="K48">
        <v>126000</v>
      </c>
      <c r="L48">
        <v>31.8</v>
      </c>
      <c r="M48">
        <v>2590000</v>
      </c>
      <c r="N48">
        <v>33800</v>
      </c>
      <c r="O48">
        <v>29</v>
      </c>
      <c r="P48">
        <v>24.9</v>
      </c>
      <c r="Q48">
        <v>60500</v>
      </c>
      <c r="R48">
        <v>10.1</v>
      </c>
      <c r="S48">
        <v>21.9</v>
      </c>
      <c r="T48">
        <v>152</v>
      </c>
      <c r="U48">
        <v>102</v>
      </c>
      <c r="V48">
        <v>12.7</v>
      </c>
      <c r="W48">
        <f t="shared" si="2"/>
        <v>50.3</v>
      </c>
      <c r="X48">
        <f t="shared" si="3"/>
        <v>101.7</v>
      </c>
      <c r="Y48">
        <f t="shared" si="4"/>
        <v>3060</v>
      </c>
      <c r="Z48">
        <f t="shared" si="5"/>
        <v>688.5</v>
      </c>
      <c r="AA48">
        <f t="shared" si="6"/>
        <v>344.25</v>
      </c>
      <c r="AB48">
        <f t="shared" si="7"/>
        <v>12.7</v>
      </c>
      <c r="AC48">
        <f t="shared" si="8"/>
        <v>10</v>
      </c>
      <c r="AD48">
        <f t="shared" si="9"/>
        <v>10.7</v>
      </c>
      <c r="AE48">
        <f t="shared" si="10"/>
        <v>5</v>
      </c>
      <c r="AF48">
        <v>8</v>
      </c>
      <c r="AG48">
        <f t="shared" si="11"/>
        <v>8</v>
      </c>
      <c r="AH48">
        <f t="shared" si="12"/>
        <v>1.26</v>
      </c>
      <c r="AI48">
        <f t="shared" si="13"/>
        <v>2.29</v>
      </c>
      <c r="AJ48">
        <f t="shared" si="14"/>
        <v>1.26</v>
      </c>
      <c r="AK48">
        <f t="shared" si="15"/>
        <v>38</v>
      </c>
      <c r="AL48">
        <f t="shared" si="16"/>
        <v>32</v>
      </c>
      <c r="AM48">
        <f t="shared" si="17"/>
        <v>240</v>
      </c>
      <c r="AN48">
        <f t="shared" si="18"/>
        <v>13</v>
      </c>
      <c r="AO48">
        <f t="shared" si="19"/>
        <v>25</v>
      </c>
      <c r="AP48">
        <f t="shared" si="20"/>
        <v>0</v>
      </c>
      <c r="AQ48">
        <f t="shared" si="21"/>
        <v>32</v>
      </c>
      <c r="AR48">
        <f t="shared" si="22"/>
        <v>32</v>
      </c>
      <c r="AS48">
        <f t="shared" si="23"/>
        <v>32</v>
      </c>
      <c r="AT48">
        <f t="shared" si="24"/>
        <v>32</v>
      </c>
      <c r="AU48">
        <f t="shared" si="0"/>
        <v>1</v>
      </c>
      <c r="AV48">
        <f t="shared" si="25"/>
        <v>1</v>
      </c>
      <c r="AW48">
        <f t="shared" si="26"/>
        <v>1</v>
      </c>
      <c r="AX48">
        <f t="shared" si="34"/>
        <v>0</v>
      </c>
      <c r="AY48">
        <v>0.8</v>
      </c>
      <c r="AZ48">
        <f t="shared" si="27"/>
        <v>0</v>
      </c>
      <c r="BA48">
        <f t="shared" si="28"/>
        <v>406.4</v>
      </c>
      <c r="BB48">
        <f t="shared" si="29"/>
        <v>1930.3999999999999</v>
      </c>
      <c r="BC48">
        <f t="shared" si="30"/>
        <v>624.84</v>
      </c>
      <c r="BD48">
        <f t="shared" si="31"/>
        <v>48</v>
      </c>
      <c r="BE48">
        <f t="shared" si="32"/>
        <v>1</v>
      </c>
      <c r="BF48">
        <f t="shared" si="33"/>
        <v>0</v>
      </c>
    </row>
    <row r="49" spans="3:58" x14ac:dyDescent="0.25">
      <c r="C49" t="s">
        <v>57</v>
      </c>
      <c r="D49">
        <v>21.2</v>
      </c>
      <c r="E49">
        <v>2700</v>
      </c>
      <c r="F49">
        <v>23.8</v>
      </c>
      <c r="G49">
        <v>6410000</v>
      </c>
      <c r="H49">
        <v>62400</v>
      </c>
      <c r="I49">
        <v>48.8</v>
      </c>
      <c r="J49">
        <v>49.5</v>
      </c>
      <c r="K49">
        <v>112000</v>
      </c>
      <c r="L49">
        <v>31</v>
      </c>
      <c r="M49">
        <v>2310000</v>
      </c>
      <c r="N49">
        <v>30000</v>
      </c>
      <c r="O49">
        <v>29.2</v>
      </c>
      <c r="P49">
        <v>24.3</v>
      </c>
      <c r="Q49">
        <v>53100</v>
      </c>
      <c r="R49">
        <v>8.84</v>
      </c>
      <c r="S49">
        <v>22</v>
      </c>
      <c r="T49">
        <v>152</v>
      </c>
      <c r="U49">
        <v>102</v>
      </c>
      <c r="V49">
        <v>11.1</v>
      </c>
      <c r="W49">
        <f t="shared" si="2"/>
        <v>49.5</v>
      </c>
      <c r="X49">
        <f t="shared" si="3"/>
        <v>102.5</v>
      </c>
      <c r="Y49">
        <f t="shared" si="4"/>
        <v>2700</v>
      </c>
      <c r="Z49">
        <f t="shared" si="5"/>
        <v>607.5</v>
      </c>
      <c r="AA49">
        <f t="shared" si="6"/>
        <v>303.75</v>
      </c>
      <c r="AB49">
        <f t="shared" si="7"/>
        <v>11.1</v>
      </c>
      <c r="AC49">
        <f t="shared" si="8"/>
        <v>10</v>
      </c>
      <c r="AD49">
        <f t="shared" si="9"/>
        <v>9.1</v>
      </c>
      <c r="AE49">
        <f t="shared" si="10"/>
        <v>5</v>
      </c>
      <c r="AF49">
        <v>8</v>
      </c>
      <c r="AG49">
        <f t="shared" si="11"/>
        <v>8</v>
      </c>
      <c r="AH49">
        <f t="shared" si="12"/>
        <v>1.26</v>
      </c>
      <c r="AI49">
        <f t="shared" si="13"/>
        <v>2</v>
      </c>
      <c r="AJ49">
        <f t="shared" si="14"/>
        <v>1.26</v>
      </c>
      <c r="AK49">
        <f t="shared" si="15"/>
        <v>38</v>
      </c>
      <c r="AL49">
        <f t="shared" si="16"/>
        <v>32</v>
      </c>
      <c r="AM49">
        <f t="shared" si="17"/>
        <v>240</v>
      </c>
      <c r="AN49">
        <f t="shared" si="18"/>
        <v>12</v>
      </c>
      <c r="AO49">
        <f t="shared" si="19"/>
        <v>26</v>
      </c>
      <c r="AP49">
        <f t="shared" si="20"/>
        <v>0</v>
      </c>
      <c r="AQ49">
        <f t="shared" si="21"/>
        <v>32</v>
      </c>
      <c r="AR49">
        <f t="shared" si="22"/>
        <v>32</v>
      </c>
      <c r="AS49">
        <f t="shared" si="23"/>
        <v>32</v>
      </c>
      <c r="AT49">
        <f t="shared" si="24"/>
        <v>32</v>
      </c>
      <c r="AU49">
        <f t="shared" si="0"/>
        <v>1</v>
      </c>
      <c r="AV49">
        <f t="shared" si="25"/>
        <v>1</v>
      </c>
      <c r="AW49">
        <f t="shared" si="26"/>
        <v>1</v>
      </c>
      <c r="AX49">
        <f t="shared" si="34"/>
        <v>7.0000000000000007E-2</v>
      </c>
      <c r="AY49">
        <v>0.8</v>
      </c>
      <c r="AZ49">
        <f t="shared" si="27"/>
        <v>0</v>
      </c>
      <c r="BA49">
        <f t="shared" si="28"/>
        <v>355.2</v>
      </c>
      <c r="BB49">
        <f t="shared" si="29"/>
        <v>1687.2</v>
      </c>
      <c r="BC49">
        <f t="shared" si="30"/>
        <v>546.12</v>
      </c>
      <c r="BD49">
        <f t="shared" si="31"/>
        <v>48</v>
      </c>
      <c r="BE49">
        <f t="shared" si="32"/>
        <v>1</v>
      </c>
      <c r="BF49">
        <f t="shared" si="33"/>
        <v>0</v>
      </c>
    </row>
    <row r="50" spans="3:58" x14ac:dyDescent="0.25">
      <c r="C50" t="s">
        <v>58</v>
      </c>
      <c r="D50">
        <v>18.2</v>
      </c>
      <c r="E50">
        <v>2330</v>
      </c>
      <c r="F50">
        <v>22.2</v>
      </c>
      <c r="G50">
        <v>5580000</v>
      </c>
      <c r="H50">
        <v>54100</v>
      </c>
      <c r="I50">
        <v>49</v>
      </c>
      <c r="J50">
        <v>49</v>
      </c>
      <c r="K50">
        <v>96500</v>
      </c>
      <c r="L50">
        <v>30.2</v>
      </c>
      <c r="M50">
        <v>2020000</v>
      </c>
      <c r="N50">
        <v>25900</v>
      </c>
      <c r="O50">
        <v>29.5</v>
      </c>
      <c r="P50">
        <v>23.7</v>
      </c>
      <c r="Q50">
        <v>45700</v>
      </c>
      <c r="R50">
        <v>7.65</v>
      </c>
      <c r="S50">
        <v>22.1</v>
      </c>
      <c r="T50">
        <v>152</v>
      </c>
      <c r="U50">
        <v>102</v>
      </c>
      <c r="V50">
        <v>9.5299999999999994</v>
      </c>
      <c r="W50">
        <f t="shared" si="2"/>
        <v>49</v>
      </c>
      <c r="X50">
        <f t="shared" si="3"/>
        <v>103</v>
      </c>
      <c r="Y50">
        <f t="shared" si="4"/>
        <v>2330</v>
      </c>
      <c r="Z50">
        <f t="shared" si="5"/>
        <v>524.25</v>
      </c>
      <c r="AA50">
        <f t="shared" si="6"/>
        <v>262.125</v>
      </c>
      <c r="AB50">
        <f t="shared" si="7"/>
        <v>9.5299999999999994</v>
      </c>
      <c r="AC50">
        <f t="shared" si="8"/>
        <v>10</v>
      </c>
      <c r="AD50">
        <f t="shared" si="9"/>
        <v>7.5299999999999994</v>
      </c>
      <c r="AE50">
        <f t="shared" si="10"/>
        <v>5</v>
      </c>
      <c r="AF50">
        <v>8</v>
      </c>
      <c r="AG50">
        <f t="shared" si="11"/>
        <v>8</v>
      </c>
      <c r="AH50">
        <f t="shared" si="12"/>
        <v>1.26</v>
      </c>
      <c r="AI50">
        <f t="shared" si="13"/>
        <v>1.72</v>
      </c>
      <c r="AJ50">
        <f t="shared" si="14"/>
        <v>1.26</v>
      </c>
      <c r="AK50">
        <f t="shared" si="15"/>
        <v>38</v>
      </c>
      <c r="AL50">
        <f t="shared" si="16"/>
        <v>32</v>
      </c>
      <c r="AM50">
        <f t="shared" si="17"/>
        <v>240</v>
      </c>
      <c r="AN50">
        <f t="shared" si="18"/>
        <v>12</v>
      </c>
      <c r="AO50">
        <f t="shared" si="19"/>
        <v>26</v>
      </c>
      <c r="AP50">
        <f t="shared" si="20"/>
        <v>0</v>
      </c>
      <c r="AQ50">
        <f t="shared" si="21"/>
        <v>32</v>
      </c>
      <c r="AR50">
        <f t="shared" si="22"/>
        <v>32</v>
      </c>
      <c r="AS50">
        <f t="shared" si="23"/>
        <v>32</v>
      </c>
      <c r="AT50">
        <f t="shared" si="24"/>
        <v>32</v>
      </c>
      <c r="AU50">
        <f t="shared" si="0"/>
        <v>1</v>
      </c>
      <c r="AV50">
        <f t="shared" si="25"/>
        <v>1</v>
      </c>
      <c r="AW50">
        <f t="shared" si="26"/>
        <v>1</v>
      </c>
      <c r="AX50">
        <f t="shared" si="34"/>
        <v>0.09</v>
      </c>
      <c r="AY50">
        <v>0.8</v>
      </c>
      <c r="AZ50">
        <f t="shared" si="27"/>
        <v>0</v>
      </c>
      <c r="BA50">
        <f t="shared" si="28"/>
        <v>304.95999999999998</v>
      </c>
      <c r="BB50">
        <f t="shared" si="29"/>
        <v>1448.56</v>
      </c>
      <c r="BC50">
        <f t="shared" si="30"/>
        <v>468.87599999999998</v>
      </c>
      <c r="BD50">
        <f t="shared" si="31"/>
        <v>48</v>
      </c>
      <c r="BE50">
        <f t="shared" si="32"/>
        <v>1</v>
      </c>
      <c r="BF50">
        <f t="shared" si="33"/>
        <v>0</v>
      </c>
    </row>
    <row r="51" spans="3:58" x14ac:dyDescent="0.25">
      <c r="C51" t="s">
        <v>59</v>
      </c>
      <c r="D51">
        <v>15.3</v>
      </c>
      <c r="E51">
        <v>1950</v>
      </c>
      <c r="F51">
        <v>20.7</v>
      </c>
      <c r="G51">
        <v>4750000</v>
      </c>
      <c r="H51">
        <v>45400</v>
      </c>
      <c r="I51">
        <v>49.3</v>
      </c>
      <c r="J51">
        <v>48.3</v>
      </c>
      <c r="K51">
        <v>81300</v>
      </c>
      <c r="L51">
        <v>29.2</v>
      </c>
      <c r="M51">
        <v>1720000</v>
      </c>
      <c r="N51">
        <v>22000</v>
      </c>
      <c r="O51">
        <v>29.7</v>
      </c>
      <c r="P51">
        <v>23.1</v>
      </c>
      <c r="Q51">
        <v>38200</v>
      </c>
      <c r="R51">
        <v>6.43</v>
      </c>
      <c r="S51">
        <v>22.2</v>
      </c>
      <c r="T51">
        <v>152</v>
      </c>
      <c r="U51">
        <v>102</v>
      </c>
      <c r="V51">
        <v>7.94</v>
      </c>
      <c r="W51">
        <f t="shared" si="2"/>
        <v>48.3</v>
      </c>
      <c r="X51">
        <f t="shared" si="3"/>
        <v>103.7</v>
      </c>
      <c r="Y51">
        <f t="shared" si="4"/>
        <v>1950</v>
      </c>
      <c r="Z51">
        <f t="shared" si="5"/>
        <v>438.75</v>
      </c>
      <c r="AA51">
        <f t="shared" si="6"/>
        <v>219.375</v>
      </c>
      <c r="AB51">
        <f t="shared" si="7"/>
        <v>7.94</v>
      </c>
      <c r="AC51">
        <f t="shared" si="8"/>
        <v>10</v>
      </c>
      <c r="AD51">
        <f t="shared" si="9"/>
        <v>5.94</v>
      </c>
      <c r="AE51">
        <f t="shared" si="10"/>
        <v>5</v>
      </c>
      <c r="AF51">
        <v>8</v>
      </c>
      <c r="AG51">
        <f t="shared" si="11"/>
        <v>6</v>
      </c>
      <c r="AH51">
        <f t="shared" si="12"/>
        <v>0.94500000000000006</v>
      </c>
      <c r="AI51">
        <f t="shared" si="13"/>
        <v>1.43</v>
      </c>
      <c r="AJ51">
        <f t="shared" si="14"/>
        <v>0.94500000000000006</v>
      </c>
      <c r="AK51">
        <f t="shared" si="15"/>
        <v>51</v>
      </c>
      <c r="AL51">
        <f t="shared" si="16"/>
        <v>24</v>
      </c>
      <c r="AM51">
        <f t="shared" si="17"/>
        <v>180</v>
      </c>
      <c r="AN51">
        <f t="shared" si="18"/>
        <v>16</v>
      </c>
      <c r="AO51">
        <f t="shared" si="19"/>
        <v>35</v>
      </c>
      <c r="AP51">
        <f t="shared" si="20"/>
        <v>0</v>
      </c>
      <c r="AQ51">
        <f t="shared" si="21"/>
        <v>35</v>
      </c>
      <c r="AR51">
        <f t="shared" si="22"/>
        <v>24</v>
      </c>
      <c r="AS51">
        <f t="shared" si="23"/>
        <v>24</v>
      </c>
      <c r="AT51">
        <f t="shared" si="24"/>
        <v>35</v>
      </c>
      <c r="AU51">
        <f t="shared" si="0"/>
        <v>1</v>
      </c>
      <c r="AV51">
        <f t="shared" si="25"/>
        <v>1</v>
      </c>
      <c r="AW51">
        <f t="shared" si="26"/>
        <v>1</v>
      </c>
      <c r="AX51">
        <f t="shared" si="34"/>
        <v>0.34</v>
      </c>
      <c r="AY51">
        <v>0.8</v>
      </c>
      <c r="AZ51">
        <f t="shared" si="27"/>
        <v>0</v>
      </c>
      <c r="BA51">
        <f t="shared" si="28"/>
        <v>277.90000000000003</v>
      </c>
      <c r="BB51">
        <f t="shared" si="29"/>
        <v>1206.8800000000001</v>
      </c>
      <c r="BC51">
        <f t="shared" si="30"/>
        <v>393.32775000000009</v>
      </c>
      <c r="BD51">
        <f t="shared" si="31"/>
        <v>48</v>
      </c>
      <c r="BE51">
        <f t="shared" si="32"/>
        <v>1</v>
      </c>
      <c r="BF51">
        <f t="shared" si="33"/>
        <v>0</v>
      </c>
    </row>
    <row r="52" spans="3:58" x14ac:dyDescent="0.25">
      <c r="C52" t="s">
        <v>60</v>
      </c>
      <c r="D52">
        <v>22.7</v>
      </c>
      <c r="E52">
        <v>2900</v>
      </c>
      <c r="F52">
        <v>25.4</v>
      </c>
      <c r="G52">
        <v>6910000</v>
      </c>
      <c r="H52">
        <v>69300</v>
      </c>
      <c r="I52">
        <v>48.8</v>
      </c>
      <c r="J52">
        <v>52.6</v>
      </c>
      <c r="K52">
        <v>123000</v>
      </c>
      <c r="L52">
        <v>38.1</v>
      </c>
      <c r="M52">
        <v>1760000</v>
      </c>
      <c r="N52">
        <v>26100</v>
      </c>
      <c r="O52">
        <v>24.6</v>
      </c>
      <c r="P52">
        <v>21.1</v>
      </c>
      <c r="Q52">
        <v>47200</v>
      </c>
      <c r="R52">
        <v>9.5299999999999994</v>
      </c>
      <c r="S52">
        <v>19.2</v>
      </c>
      <c r="T52">
        <v>152</v>
      </c>
      <c r="U52">
        <v>88.9</v>
      </c>
      <c r="V52">
        <v>12.7</v>
      </c>
      <c r="W52">
        <f t="shared" si="2"/>
        <v>52.6</v>
      </c>
      <c r="X52">
        <f t="shared" si="3"/>
        <v>99.4</v>
      </c>
      <c r="Y52">
        <f t="shared" si="4"/>
        <v>2900</v>
      </c>
      <c r="Z52">
        <f t="shared" si="5"/>
        <v>652.5</v>
      </c>
      <c r="AA52">
        <f t="shared" si="6"/>
        <v>326.25</v>
      </c>
      <c r="AB52">
        <f t="shared" si="7"/>
        <v>12.7</v>
      </c>
      <c r="AC52">
        <f t="shared" si="8"/>
        <v>10</v>
      </c>
      <c r="AD52">
        <f t="shared" si="9"/>
        <v>10.7</v>
      </c>
      <c r="AE52">
        <f t="shared" si="10"/>
        <v>5</v>
      </c>
      <c r="AF52">
        <v>8</v>
      </c>
      <c r="AG52">
        <f t="shared" si="11"/>
        <v>8</v>
      </c>
      <c r="AH52">
        <f t="shared" si="12"/>
        <v>1.26</v>
      </c>
      <c r="AI52">
        <f t="shared" si="13"/>
        <v>2.29</v>
      </c>
      <c r="AJ52">
        <f t="shared" si="14"/>
        <v>1.26</v>
      </c>
      <c r="AK52">
        <f t="shared" si="15"/>
        <v>38</v>
      </c>
      <c r="AL52">
        <f t="shared" si="16"/>
        <v>32</v>
      </c>
      <c r="AM52">
        <f t="shared" si="17"/>
        <v>240</v>
      </c>
      <c r="AN52">
        <f t="shared" si="18"/>
        <v>13</v>
      </c>
      <c r="AO52">
        <f t="shared" si="19"/>
        <v>25</v>
      </c>
      <c r="AP52">
        <f t="shared" si="20"/>
        <v>0</v>
      </c>
      <c r="AQ52">
        <f t="shared" si="21"/>
        <v>32</v>
      </c>
      <c r="AR52">
        <f t="shared" si="22"/>
        <v>32</v>
      </c>
      <c r="AS52">
        <f t="shared" si="23"/>
        <v>32</v>
      </c>
      <c r="AT52">
        <f t="shared" si="24"/>
        <v>32</v>
      </c>
      <c r="AU52">
        <f t="shared" si="0"/>
        <v>1</v>
      </c>
      <c r="AV52">
        <f t="shared" si="25"/>
        <v>1</v>
      </c>
      <c r="AW52">
        <f t="shared" si="26"/>
        <v>1</v>
      </c>
      <c r="AX52">
        <f t="shared" si="34"/>
        <v>0.16</v>
      </c>
      <c r="AY52">
        <v>0.8</v>
      </c>
      <c r="AZ52">
        <f t="shared" si="27"/>
        <v>0</v>
      </c>
      <c r="BA52">
        <f t="shared" si="28"/>
        <v>406.4</v>
      </c>
      <c r="BB52">
        <f t="shared" si="29"/>
        <v>1930.3999999999999</v>
      </c>
      <c r="BC52">
        <f t="shared" si="30"/>
        <v>624.84</v>
      </c>
      <c r="BD52">
        <f t="shared" si="31"/>
        <v>48</v>
      </c>
      <c r="BE52">
        <f t="shared" si="32"/>
        <v>1</v>
      </c>
      <c r="BF52">
        <f t="shared" si="33"/>
        <v>0</v>
      </c>
    </row>
    <row r="53" spans="3:58" x14ac:dyDescent="0.25">
      <c r="C53" t="s">
        <v>61</v>
      </c>
      <c r="D53">
        <v>17.3</v>
      </c>
      <c r="E53">
        <v>2220</v>
      </c>
      <c r="F53">
        <v>22.2</v>
      </c>
      <c r="G53">
        <v>5370000</v>
      </c>
      <c r="H53">
        <v>52900</v>
      </c>
      <c r="I53">
        <v>49</v>
      </c>
      <c r="J53">
        <v>51.3</v>
      </c>
      <c r="K53">
        <v>94100</v>
      </c>
      <c r="L53">
        <v>35.799999999999997</v>
      </c>
      <c r="M53">
        <v>1390000</v>
      </c>
      <c r="N53">
        <v>20000</v>
      </c>
      <c r="O53">
        <v>25</v>
      </c>
      <c r="P53">
        <v>19.8</v>
      </c>
      <c r="Q53">
        <v>35700</v>
      </c>
      <c r="R53">
        <v>7.29</v>
      </c>
      <c r="S53">
        <v>19.399999999999999</v>
      </c>
      <c r="T53">
        <v>152</v>
      </c>
      <c r="U53">
        <v>88.9</v>
      </c>
      <c r="V53">
        <v>9.5299999999999994</v>
      </c>
      <c r="W53">
        <f t="shared" si="2"/>
        <v>51.3</v>
      </c>
      <c r="X53">
        <f t="shared" si="3"/>
        <v>100.7</v>
      </c>
      <c r="Y53">
        <f t="shared" si="4"/>
        <v>2220</v>
      </c>
      <c r="Z53">
        <f t="shared" si="5"/>
        <v>499.5</v>
      </c>
      <c r="AA53">
        <f t="shared" si="6"/>
        <v>249.75</v>
      </c>
      <c r="AB53">
        <f t="shared" si="7"/>
        <v>9.5299999999999994</v>
      </c>
      <c r="AC53">
        <f t="shared" si="8"/>
        <v>10</v>
      </c>
      <c r="AD53">
        <f t="shared" si="9"/>
        <v>7.5299999999999994</v>
      </c>
      <c r="AE53">
        <f t="shared" si="10"/>
        <v>5</v>
      </c>
      <c r="AF53">
        <v>8</v>
      </c>
      <c r="AG53">
        <f t="shared" si="11"/>
        <v>8</v>
      </c>
      <c r="AH53">
        <f t="shared" si="12"/>
        <v>1.26</v>
      </c>
      <c r="AI53">
        <f t="shared" si="13"/>
        <v>1.72</v>
      </c>
      <c r="AJ53">
        <f t="shared" si="14"/>
        <v>1.26</v>
      </c>
      <c r="AK53">
        <f t="shared" si="15"/>
        <v>38</v>
      </c>
      <c r="AL53">
        <f t="shared" si="16"/>
        <v>32</v>
      </c>
      <c r="AM53">
        <f t="shared" si="17"/>
        <v>240</v>
      </c>
      <c r="AN53">
        <f t="shared" si="18"/>
        <v>13</v>
      </c>
      <c r="AO53">
        <f t="shared" si="19"/>
        <v>25</v>
      </c>
      <c r="AP53">
        <f t="shared" si="20"/>
        <v>0</v>
      </c>
      <c r="AQ53">
        <f t="shared" si="21"/>
        <v>32</v>
      </c>
      <c r="AR53">
        <f t="shared" si="22"/>
        <v>32</v>
      </c>
      <c r="AS53">
        <f t="shared" si="23"/>
        <v>32</v>
      </c>
      <c r="AT53">
        <f t="shared" si="24"/>
        <v>32</v>
      </c>
      <c r="AU53">
        <f t="shared" si="0"/>
        <v>1</v>
      </c>
      <c r="AV53">
        <f t="shared" si="25"/>
        <v>1</v>
      </c>
      <c r="AW53">
        <f t="shared" si="26"/>
        <v>1</v>
      </c>
      <c r="AX53">
        <f t="shared" si="34"/>
        <v>0.21</v>
      </c>
      <c r="AY53">
        <v>0.8</v>
      </c>
      <c r="AZ53">
        <f t="shared" si="27"/>
        <v>0</v>
      </c>
      <c r="BA53">
        <f t="shared" si="28"/>
        <v>304.95999999999998</v>
      </c>
      <c r="BB53">
        <f t="shared" si="29"/>
        <v>1448.56</v>
      </c>
      <c r="BC53">
        <f t="shared" si="30"/>
        <v>468.87599999999998</v>
      </c>
      <c r="BD53">
        <f t="shared" si="31"/>
        <v>48</v>
      </c>
      <c r="BE53">
        <f t="shared" si="32"/>
        <v>1</v>
      </c>
      <c r="BF53">
        <f t="shared" si="33"/>
        <v>0</v>
      </c>
    </row>
    <row r="54" spans="3:58" x14ac:dyDescent="0.25">
      <c r="C54" t="s">
        <v>62</v>
      </c>
      <c r="D54">
        <v>14.5</v>
      </c>
      <c r="E54">
        <v>1860</v>
      </c>
      <c r="F54">
        <v>20.7</v>
      </c>
      <c r="G54">
        <v>4540000</v>
      </c>
      <c r="H54">
        <v>44600</v>
      </c>
      <c r="I54">
        <v>49.3</v>
      </c>
      <c r="J54">
        <v>50.8</v>
      </c>
      <c r="K54">
        <v>79300</v>
      </c>
      <c r="L54">
        <v>35.1</v>
      </c>
      <c r="M54">
        <v>1180000</v>
      </c>
      <c r="N54">
        <v>16900</v>
      </c>
      <c r="O54">
        <v>25.2</v>
      </c>
      <c r="P54">
        <v>19.2</v>
      </c>
      <c r="Q54">
        <v>29800</v>
      </c>
      <c r="R54">
        <v>6.12</v>
      </c>
      <c r="S54">
        <v>19.5</v>
      </c>
      <c r="T54">
        <v>152</v>
      </c>
      <c r="U54">
        <v>88.9</v>
      </c>
      <c r="V54">
        <v>7.94</v>
      </c>
      <c r="W54">
        <f t="shared" si="2"/>
        <v>50.8</v>
      </c>
      <c r="X54">
        <f t="shared" si="3"/>
        <v>101.2</v>
      </c>
      <c r="Y54">
        <f t="shared" si="4"/>
        <v>1860</v>
      </c>
      <c r="Z54">
        <f t="shared" si="5"/>
        <v>418.5</v>
      </c>
      <c r="AA54">
        <f t="shared" si="6"/>
        <v>209.25</v>
      </c>
      <c r="AB54">
        <f t="shared" si="7"/>
        <v>7.94</v>
      </c>
      <c r="AC54">
        <f t="shared" si="8"/>
        <v>10</v>
      </c>
      <c r="AD54">
        <f t="shared" si="9"/>
        <v>5.94</v>
      </c>
      <c r="AE54">
        <f t="shared" si="10"/>
        <v>5</v>
      </c>
      <c r="AF54">
        <v>8</v>
      </c>
      <c r="AG54">
        <f t="shared" si="11"/>
        <v>6</v>
      </c>
      <c r="AH54">
        <f t="shared" si="12"/>
        <v>0.94500000000000006</v>
      </c>
      <c r="AI54">
        <f t="shared" si="13"/>
        <v>1.43</v>
      </c>
      <c r="AJ54">
        <f t="shared" si="14"/>
        <v>0.94500000000000006</v>
      </c>
      <c r="AK54">
        <f t="shared" si="15"/>
        <v>51</v>
      </c>
      <c r="AL54">
        <f t="shared" si="16"/>
        <v>24</v>
      </c>
      <c r="AM54">
        <f t="shared" si="17"/>
        <v>180</v>
      </c>
      <c r="AN54">
        <f t="shared" si="18"/>
        <v>17</v>
      </c>
      <c r="AO54">
        <f t="shared" si="19"/>
        <v>34</v>
      </c>
      <c r="AP54">
        <f t="shared" si="20"/>
        <v>0</v>
      </c>
      <c r="AQ54">
        <f t="shared" si="21"/>
        <v>34</v>
      </c>
      <c r="AR54">
        <f t="shared" si="22"/>
        <v>24</v>
      </c>
      <c r="AS54">
        <f t="shared" si="23"/>
        <v>24</v>
      </c>
      <c r="AT54">
        <f t="shared" si="24"/>
        <v>34</v>
      </c>
      <c r="AU54">
        <f t="shared" si="0"/>
        <v>1</v>
      </c>
      <c r="AV54">
        <f t="shared" si="25"/>
        <v>1</v>
      </c>
      <c r="AW54">
        <f t="shared" si="26"/>
        <v>1</v>
      </c>
      <c r="AX54">
        <f t="shared" si="34"/>
        <v>0.44</v>
      </c>
      <c r="AY54">
        <v>0.8</v>
      </c>
      <c r="AZ54">
        <f t="shared" si="27"/>
        <v>0</v>
      </c>
      <c r="BA54">
        <f t="shared" si="28"/>
        <v>269.96000000000004</v>
      </c>
      <c r="BB54">
        <f t="shared" si="29"/>
        <v>1206.8800000000001</v>
      </c>
      <c r="BC54">
        <f t="shared" si="30"/>
        <v>392.43450000000007</v>
      </c>
      <c r="BD54">
        <f t="shared" si="31"/>
        <v>48</v>
      </c>
      <c r="BE54">
        <f t="shared" si="32"/>
        <v>1</v>
      </c>
      <c r="BF54">
        <f t="shared" si="33"/>
        <v>0</v>
      </c>
    </row>
    <row r="55" spans="3:58" x14ac:dyDescent="0.25">
      <c r="C55" t="s">
        <v>63</v>
      </c>
      <c r="D55">
        <v>40.5</v>
      </c>
      <c r="E55">
        <v>5160</v>
      </c>
      <c r="F55">
        <v>35.1</v>
      </c>
      <c r="G55">
        <v>7410000</v>
      </c>
      <c r="H55">
        <v>84600</v>
      </c>
      <c r="I55">
        <v>37.799999999999997</v>
      </c>
      <c r="J55">
        <v>39.6</v>
      </c>
      <c r="K55">
        <v>153000</v>
      </c>
      <c r="L55">
        <v>20.3</v>
      </c>
      <c r="M55">
        <v>7410000</v>
      </c>
      <c r="N55">
        <v>84600</v>
      </c>
      <c r="O55">
        <v>37.799999999999997</v>
      </c>
      <c r="P55">
        <v>39.6</v>
      </c>
      <c r="Q55">
        <v>153000</v>
      </c>
      <c r="R55">
        <v>20.3</v>
      </c>
      <c r="S55">
        <v>24.7</v>
      </c>
      <c r="T55">
        <v>127</v>
      </c>
      <c r="U55">
        <v>127</v>
      </c>
      <c r="V55">
        <v>22.2</v>
      </c>
      <c r="W55">
        <f t="shared" si="2"/>
        <v>39.6</v>
      </c>
      <c r="X55">
        <f t="shared" si="3"/>
        <v>87.4</v>
      </c>
      <c r="Y55">
        <f t="shared" si="4"/>
        <v>5160</v>
      </c>
      <c r="Z55">
        <f t="shared" si="5"/>
        <v>1161</v>
      </c>
      <c r="AA55">
        <f t="shared" si="6"/>
        <v>580.5</v>
      </c>
      <c r="AB55">
        <f t="shared" si="7"/>
        <v>22.2</v>
      </c>
      <c r="AC55">
        <f t="shared" si="8"/>
        <v>10</v>
      </c>
      <c r="AD55">
        <f t="shared" si="9"/>
        <v>20.2</v>
      </c>
      <c r="AE55">
        <f t="shared" si="10"/>
        <v>8</v>
      </c>
      <c r="AF55">
        <v>8</v>
      </c>
      <c r="AG55">
        <f t="shared" si="11"/>
        <v>8</v>
      </c>
      <c r="AH55">
        <f t="shared" si="12"/>
        <v>1.26</v>
      </c>
      <c r="AI55">
        <f t="shared" si="13"/>
        <v>4</v>
      </c>
      <c r="AJ55">
        <f t="shared" si="14"/>
        <v>1.26</v>
      </c>
      <c r="AK55">
        <f t="shared" si="15"/>
        <v>38</v>
      </c>
      <c r="AL55">
        <f t="shared" si="16"/>
        <v>32</v>
      </c>
      <c r="AM55">
        <f t="shared" si="17"/>
        <v>240</v>
      </c>
      <c r="AN55">
        <f t="shared" si="18"/>
        <v>12</v>
      </c>
      <c r="AO55">
        <f t="shared" si="19"/>
        <v>26</v>
      </c>
      <c r="AP55">
        <f t="shared" si="20"/>
        <v>0</v>
      </c>
      <c r="AQ55">
        <f t="shared" si="21"/>
        <v>32</v>
      </c>
      <c r="AR55">
        <f t="shared" si="22"/>
        <v>32</v>
      </c>
      <c r="AS55">
        <f t="shared" si="23"/>
        <v>32</v>
      </c>
      <c r="AT55">
        <f t="shared" si="24"/>
        <v>32</v>
      </c>
      <c r="AU55">
        <f t="shared" si="0"/>
        <v>1</v>
      </c>
      <c r="AV55">
        <f t="shared" si="25"/>
        <v>1</v>
      </c>
      <c r="AW55">
        <f t="shared" si="26"/>
        <v>1</v>
      </c>
      <c r="AX55">
        <f t="shared" si="34"/>
        <v>-0.52</v>
      </c>
      <c r="AY55">
        <v>0.8</v>
      </c>
      <c r="AZ55">
        <f t="shared" si="27"/>
        <v>0</v>
      </c>
      <c r="BA55">
        <f t="shared" si="28"/>
        <v>710.4</v>
      </c>
      <c r="BB55">
        <f t="shared" si="29"/>
        <v>2819.4</v>
      </c>
      <c r="BC55">
        <f t="shared" si="30"/>
        <v>925.74</v>
      </c>
      <c r="BD55">
        <f t="shared" si="31"/>
        <v>48</v>
      </c>
      <c r="BE55">
        <f t="shared" si="32"/>
        <v>1</v>
      </c>
      <c r="BF55">
        <f t="shared" si="33"/>
        <v>0</v>
      </c>
    </row>
    <row r="56" spans="3:58" x14ac:dyDescent="0.25">
      <c r="C56" t="s">
        <v>64</v>
      </c>
      <c r="D56">
        <v>35.1</v>
      </c>
      <c r="E56">
        <v>4500</v>
      </c>
      <c r="F56">
        <v>31.8</v>
      </c>
      <c r="G56">
        <v>6530000</v>
      </c>
      <c r="H56">
        <v>74100</v>
      </c>
      <c r="I56">
        <v>38.1</v>
      </c>
      <c r="J56">
        <v>38.6</v>
      </c>
      <c r="K56">
        <v>133000</v>
      </c>
      <c r="L56">
        <v>17.7</v>
      </c>
      <c r="M56">
        <v>6530000</v>
      </c>
      <c r="N56">
        <v>74100</v>
      </c>
      <c r="O56">
        <v>38.1</v>
      </c>
      <c r="P56">
        <v>38.6</v>
      </c>
      <c r="Q56">
        <v>133000</v>
      </c>
      <c r="R56">
        <v>17.7</v>
      </c>
      <c r="S56">
        <v>24.7</v>
      </c>
      <c r="T56">
        <v>127</v>
      </c>
      <c r="U56">
        <v>127</v>
      </c>
      <c r="V56">
        <v>19.100000000000001</v>
      </c>
      <c r="W56">
        <f t="shared" si="2"/>
        <v>38.6</v>
      </c>
      <c r="X56">
        <f t="shared" si="3"/>
        <v>88.4</v>
      </c>
      <c r="Y56">
        <f t="shared" si="4"/>
        <v>4500</v>
      </c>
      <c r="Z56">
        <f t="shared" si="5"/>
        <v>1012.5</v>
      </c>
      <c r="AA56">
        <f t="shared" si="6"/>
        <v>506.25</v>
      </c>
      <c r="AB56">
        <f t="shared" si="7"/>
        <v>19.100000000000001</v>
      </c>
      <c r="AC56">
        <f t="shared" si="8"/>
        <v>10</v>
      </c>
      <c r="AD56">
        <f t="shared" si="9"/>
        <v>17.100000000000001</v>
      </c>
      <c r="AE56">
        <f t="shared" si="10"/>
        <v>8</v>
      </c>
      <c r="AF56">
        <v>8</v>
      </c>
      <c r="AG56">
        <f t="shared" si="11"/>
        <v>8</v>
      </c>
      <c r="AH56">
        <f t="shared" si="12"/>
        <v>1.26</v>
      </c>
      <c r="AI56">
        <f t="shared" si="13"/>
        <v>3.44</v>
      </c>
      <c r="AJ56">
        <f t="shared" si="14"/>
        <v>1.26</v>
      </c>
      <c r="AK56">
        <f t="shared" si="15"/>
        <v>38</v>
      </c>
      <c r="AL56">
        <f t="shared" si="16"/>
        <v>32</v>
      </c>
      <c r="AM56">
        <f t="shared" si="17"/>
        <v>240</v>
      </c>
      <c r="AN56">
        <f t="shared" si="18"/>
        <v>12</v>
      </c>
      <c r="AO56">
        <f t="shared" si="19"/>
        <v>26</v>
      </c>
      <c r="AP56">
        <f t="shared" si="20"/>
        <v>0</v>
      </c>
      <c r="AQ56">
        <f t="shared" si="21"/>
        <v>32</v>
      </c>
      <c r="AR56">
        <f t="shared" si="22"/>
        <v>32</v>
      </c>
      <c r="AS56">
        <f t="shared" si="23"/>
        <v>32</v>
      </c>
      <c r="AT56">
        <f t="shared" si="24"/>
        <v>32</v>
      </c>
      <c r="AU56">
        <f t="shared" si="0"/>
        <v>1</v>
      </c>
      <c r="AV56">
        <f t="shared" si="25"/>
        <v>1</v>
      </c>
      <c r="AW56">
        <f t="shared" si="26"/>
        <v>1</v>
      </c>
      <c r="AX56">
        <f t="shared" si="34"/>
        <v>-0.48</v>
      </c>
      <c r="AY56">
        <v>0.8</v>
      </c>
      <c r="AZ56">
        <f t="shared" si="27"/>
        <v>0</v>
      </c>
      <c r="BA56">
        <f t="shared" si="28"/>
        <v>611.20000000000005</v>
      </c>
      <c r="BB56">
        <f t="shared" si="29"/>
        <v>2425.7000000000003</v>
      </c>
      <c r="BC56">
        <f t="shared" si="30"/>
        <v>796.47</v>
      </c>
      <c r="BD56">
        <f t="shared" si="31"/>
        <v>48</v>
      </c>
      <c r="BE56">
        <f t="shared" si="32"/>
        <v>1</v>
      </c>
      <c r="BF56">
        <f t="shared" si="33"/>
        <v>0</v>
      </c>
    </row>
    <row r="57" spans="3:58" x14ac:dyDescent="0.25">
      <c r="C57" t="s">
        <v>65</v>
      </c>
      <c r="D57">
        <v>29.8</v>
      </c>
      <c r="E57">
        <v>3810</v>
      </c>
      <c r="F57">
        <v>28.7</v>
      </c>
      <c r="G57">
        <v>5660000</v>
      </c>
      <c r="H57">
        <v>63100</v>
      </c>
      <c r="I57">
        <v>38.6</v>
      </c>
      <c r="J57">
        <v>37.299999999999997</v>
      </c>
      <c r="K57">
        <v>114000</v>
      </c>
      <c r="L57">
        <v>15</v>
      </c>
      <c r="M57">
        <v>5660000</v>
      </c>
      <c r="N57">
        <v>63100</v>
      </c>
      <c r="O57">
        <v>38.6</v>
      </c>
      <c r="P57">
        <v>37.299999999999997</v>
      </c>
      <c r="Q57">
        <v>114000</v>
      </c>
      <c r="R57">
        <v>15</v>
      </c>
      <c r="S57">
        <v>24.8</v>
      </c>
      <c r="T57">
        <v>127</v>
      </c>
      <c r="U57">
        <v>127</v>
      </c>
      <c r="V57">
        <v>15.9</v>
      </c>
      <c r="W57">
        <f t="shared" si="2"/>
        <v>37.299999999999997</v>
      </c>
      <c r="X57">
        <f t="shared" si="3"/>
        <v>89.7</v>
      </c>
      <c r="Y57">
        <f t="shared" si="4"/>
        <v>3810</v>
      </c>
      <c r="Z57">
        <f t="shared" si="5"/>
        <v>857.25</v>
      </c>
      <c r="AA57">
        <f t="shared" si="6"/>
        <v>428.625</v>
      </c>
      <c r="AB57">
        <f t="shared" si="7"/>
        <v>15.9</v>
      </c>
      <c r="AC57">
        <f t="shared" si="8"/>
        <v>10</v>
      </c>
      <c r="AD57">
        <f t="shared" si="9"/>
        <v>13.9</v>
      </c>
      <c r="AE57">
        <f t="shared" si="10"/>
        <v>6</v>
      </c>
      <c r="AF57">
        <v>8</v>
      </c>
      <c r="AG57">
        <f t="shared" si="11"/>
        <v>8</v>
      </c>
      <c r="AH57">
        <f t="shared" si="12"/>
        <v>1.26</v>
      </c>
      <c r="AI57">
        <f t="shared" si="13"/>
        <v>2.86</v>
      </c>
      <c r="AJ57">
        <f t="shared" si="14"/>
        <v>1.26</v>
      </c>
      <c r="AK57">
        <f t="shared" si="15"/>
        <v>38</v>
      </c>
      <c r="AL57">
        <f t="shared" si="16"/>
        <v>32</v>
      </c>
      <c r="AM57">
        <f t="shared" si="17"/>
        <v>240</v>
      </c>
      <c r="AN57">
        <f t="shared" si="18"/>
        <v>11</v>
      </c>
      <c r="AO57">
        <f t="shared" si="19"/>
        <v>27</v>
      </c>
      <c r="AP57">
        <f t="shared" si="20"/>
        <v>0</v>
      </c>
      <c r="AQ57">
        <f t="shared" si="21"/>
        <v>32</v>
      </c>
      <c r="AR57">
        <f t="shared" si="22"/>
        <v>32</v>
      </c>
      <c r="AS57">
        <f t="shared" si="23"/>
        <v>32</v>
      </c>
      <c r="AT57">
        <f t="shared" si="24"/>
        <v>32</v>
      </c>
      <c r="AU57">
        <f t="shared" si="0"/>
        <v>1</v>
      </c>
      <c r="AV57">
        <f t="shared" si="25"/>
        <v>1</v>
      </c>
      <c r="AW57">
        <f t="shared" si="26"/>
        <v>1</v>
      </c>
      <c r="AX57">
        <f t="shared" si="34"/>
        <v>-0.38</v>
      </c>
      <c r="AY57">
        <v>0.8</v>
      </c>
      <c r="AZ57">
        <f t="shared" si="27"/>
        <v>0</v>
      </c>
      <c r="BA57">
        <f t="shared" si="28"/>
        <v>508.8</v>
      </c>
      <c r="BB57">
        <f t="shared" si="29"/>
        <v>2019.3</v>
      </c>
      <c r="BC57">
        <f t="shared" si="30"/>
        <v>663.03</v>
      </c>
      <c r="BD57">
        <f t="shared" si="31"/>
        <v>48</v>
      </c>
      <c r="BE57">
        <f t="shared" si="32"/>
        <v>1</v>
      </c>
      <c r="BF57">
        <f t="shared" si="33"/>
        <v>0</v>
      </c>
    </row>
    <row r="58" spans="3:58" x14ac:dyDescent="0.25">
      <c r="C58" t="s">
        <v>66</v>
      </c>
      <c r="D58">
        <v>24.1</v>
      </c>
      <c r="E58">
        <v>3090</v>
      </c>
      <c r="F58">
        <v>25.4</v>
      </c>
      <c r="G58">
        <v>4700000</v>
      </c>
      <c r="H58">
        <v>51600</v>
      </c>
      <c r="I58">
        <v>38.9</v>
      </c>
      <c r="J58">
        <v>36.1</v>
      </c>
      <c r="K58">
        <v>92800</v>
      </c>
      <c r="L58">
        <v>12.2</v>
      </c>
      <c r="M58">
        <v>4700000</v>
      </c>
      <c r="N58">
        <v>51600</v>
      </c>
      <c r="O58">
        <v>38.9</v>
      </c>
      <c r="P58">
        <v>36.1</v>
      </c>
      <c r="Q58">
        <v>92800</v>
      </c>
      <c r="R58">
        <v>12.2</v>
      </c>
      <c r="S58">
        <v>24.9</v>
      </c>
      <c r="T58">
        <v>127</v>
      </c>
      <c r="U58">
        <v>127</v>
      </c>
      <c r="V58">
        <v>12.7</v>
      </c>
      <c r="W58">
        <f t="shared" si="2"/>
        <v>36.1</v>
      </c>
      <c r="X58">
        <f t="shared" si="3"/>
        <v>90.9</v>
      </c>
      <c r="Y58">
        <f t="shared" si="4"/>
        <v>3090</v>
      </c>
      <c r="Z58">
        <f t="shared" si="5"/>
        <v>695.25</v>
      </c>
      <c r="AA58">
        <f t="shared" si="6"/>
        <v>347.625</v>
      </c>
      <c r="AB58">
        <f t="shared" si="7"/>
        <v>12.7</v>
      </c>
      <c r="AC58">
        <f t="shared" si="8"/>
        <v>10</v>
      </c>
      <c r="AD58">
        <f t="shared" si="9"/>
        <v>10.7</v>
      </c>
      <c r="AE58">
        <f t="shared" si="10"/>
        <v>5</v>
      </c>
      <c r="AF58">
        <v>8</v>
      </c>
      <c r="AG58">
        <f t="shared" si="11"/>
        <v>8</v>
      </c>
      <c r="AH58">
        <f t="shared" si="12"/>
        <v>1.26</v>
      </c>
      <c r="AI58">
        <f t="shared" si="13"/>
        <v>2.29</v>
      </c>
      <c r="AJ58">
        <f t="shared" si="14"/>
        <v>1.26</v>
      </c>
      <c r="AK58">
        <f t="shared" si="15"/>
        <v>38</v>
      </c>
      <c r="AL58">
        <f t="shared" si="16"/>
        <v>32</v>
      </c>
      <c r="AM58">
        <f t="shared" si="17"/>
        <v>240</v>
      </c>
      <c r="AN58">
        <f t="shared" si="18"/>
        <v>11</v>
      </c>
      <c r="AO58">
        <f t="shared" si="19"/>
        <v>27</v>
      </c>
      <c r="AP58">
        <f t="shared" si="20"/>
        <v>0</v>
      </c>
      <c r="AQ58">
        <f t="shared" si="21"/>
        <v>32</v>
      </c>
      <c r="AR58">
        <f t="shared" si="22"/>
        <v>32</v>
      </c>
      <c r="AS58">
        <f t="shared" si="23"/>
        <v>32</v>
      </c>
      <c r="AT58">
        <f t="shared" si="24"/>
        <v>32</v>
      </c>
      <c r="AU58">
        <f t="shared" si="0"/>
        <v>1</v>
      </c>
      <c r="AV58">
        <f t="shared" si="25"/>
        <v>1</v>
      </c>
      <c r="AW58">
        <f t="shared" si="26"/>
        <v>1</v>
      </c>
      <c r="AX58">
        <f t="shared" si="34"/>
        <v>-0.34</v>
      </c>
      <c r="AY58">
        <v>0.8</v>
      </c>
      <c r="AZ58">
        <f t="shared" si="27"/>
        <v>0</v>
      </c>
      <c r="BA58">
        <f t="shared" si="28"/>
        <v>406.4</v>
      </c>
      <c r="BB58">
        <f t="shared" si="29"/>
        <v>1612.8999999999999</v>
      </c>
      <c r="BC58">
        <f t="shared" si="30"/>
        <v>529.59</v>
      </c>
      <c r="BD58">
        <f t="shared" si="31"/>
        <v>48</v>
      </c>
      <c r="BE58">
        <f t="shared" si="32"/>
        <v>1</v>
      </c>
      <c r="BF58">
        <f t="shared" si="33"/>
        <v>0</v>
      </c>
    </row>
    <row r="59" spans="3:58" x14ac:dyDescent="0.25">
      <c r="C59" t="s">
        <v>67</v>
      </c>
      <c r="D59">
        <v>21.3</v>
      </c>
      <c r="E59">
        <v>2720</v>
      </c>
      <c r="F59">
        <v>23.8</v>
      </c>
      <c r="G59">
        <v>4160000</v>
      </c>
      <c r="H59">
        <v>45600</v>
      </c>
      <c r="I59">
        <v>39.1</v>
      </c>
      <c r="J59">
        <v>35.6</v>
      </c>
      <c r="K59">
        <v>81900</v>
      </c>
      <c r="L59">
        <v>10.7</v>
      </c>
      <c r="M59">
        <v>4160000</v>
      </c>
      <c r="N59">
        <v>45600</v>
      </c>
      <c r="O59">
        <v>39.1</v>
      </c>
      <c r="P59">
        <v>35.6</v>
      </c>
      <c r="Q59">
        <v>81900</v>
      </c>
      <c r="R59">
        <v>10.7</v>
      </c>
      <c r="S59">
        <v>25</v>
      </c>
      <c r="T59">
        <v>127</v>
      </c>
      <c r="U59">
        <v>127</v>
      </c>
      <c r="V59">
        <v>11.1</v>
      </c>
      <c r="W59">
        <f t="shared" si="2"/>
        <v>35.6</v>
      </c>
      <c r="X59">
        <f t="shared" si="3"/>
        <v>91.4</v>
      </c>
      <c r="Y59">
        <f t="shared" si="4"/>
        <v>2720</v>
      </c>
      <c r="Z59">
        <f t="shared" si="5"/>
        <v>612</v>
      </c>
      <c r="AA59">
        <f t="shared" si="6"/>
        <v>306</v>
      </c>
      <c r="AB59">
        <f t="shared" si="7"/>
        <v>11.1</v>
      </c>
      <c r="AC59">
        <f t="shared" si="8"/>
        <v>10</v>
      </c>
      <c r="AD59">
        <f t="shared" si="9"/>
        <v>9.1</v>
      </c>
      <c r="AE59">
        <f t="shared" si="10"/>
        <v>5</v>
      </c>
      <c r="AF59">
        <v>8</v>
      </c>
      <c r="AG59">
        <f t="shared" si="11"/>
        <v>8</v>
      </c>
      <c r="AH59">
        <f t="shared" si="12"/>
        <v>1.26</v>
      </c>
      <c r="AI59">
        <f t="shared" si="13"/>
        <v>2</v>
      </c>
      <c r="AJ59">
        <f t="shared" si="14"/>
        <v>1.26</v>
      </c>
      <c r="AK59">
        <f t="shared" si="15"/>
        <v>38</v>
      </c>
      <c r="AL59">
        <f t="shared" si="16"/>
        <v>32</v>
      </c>
      <c r="AM59">
        <f t="shared" si="17"/>
        <v>240</v>
      </c>
      <c r="AN59">
        <f t="shared" si="18"/>
        <v>11</v>
      </c>
      <c r="AO59">
        <f t="shared" si="19"/>
        <v>27</v>
      </c>
      <c r="AP59">
        <f t="shared" si="20"/>
        <v>0</v>
      </c>
      <c r="AQ59">
        <f t="shared" si="21"/>
        <v>32</v>
      </c>
      <c r="AR59">
        <f t="shared" si="22"/>
        <v>32</v>
      </c>
      <c r="AS59">
        <f t="shared" si="23"/>
        <v>32</v>
      </c>
      <c r="AT59">
        <f t="shared" si="24"/>
        <v>32</v>
      </c>
      <c r="AU59">
        <f t="shared" si="0"/>
        <v>1</v>
      </c>
      <c r="AV59">
        <f t="shared" si="25"/>
        <v>1</v>
      </c>
      <c r="AW59">
        <f t="shared" si="26"/>
        <v>1</v>
      </c>
      <c r="AX59">
        <f t="shared" si="34"/>
        <v>-0.32</v>
      </c>
      <c r="AY59">
        <v>0.8</v>
      </c>
      <c r="AZ59">
        <f t="shared" si="27"/>
        <v>0</v>
      </c>
      <c r="BA59">
        <f t="shared" si="28"/>
        <v>355.2</v>
      </c>
      <c r="BB59">
        <f t="shared" si="29"/>
        <v>1409.7</v>
      </c>
      <c r="BC59">
        <f t="shared" si="30"/>
        <v>462.87</v>
      </c>
      <c r="BD59">
        <f t="shared" si="31"/>
        <v>48</v>
      </c>
      <c r="BE59">
        <f t="shared" si="32"/>
        <v>1</v>
      </c>
      <c r="BF59">
        <f t="shared" si="33"/>
        <v>0</v>
      </c>
    </row>
    <row r="60" spans="3:58" x14ac:dyDescent="0.25">
      <c r="C60" t="s">
        <v>68</v>
      </c>
      <c r="D60">
        <v>18.3</v>
      </c>
      <c r="E60">
        <v>2350</v>
      </c>
      <c r="F60">
        <v>22.2</v>
      </c>
      <c r="G60">
        <v>3650000</v>
      </c>
      <c r="H60">
        <v>39500</v>
      </c>
      <c r="I60">
        <v>39.4</v>
      </c>
      <c r="J60">
        <v>34.799999999999997</v>
      </c>
      <c r="K60">
        <v>71000</v>
      </c>
      <c r="L60">
        <v>9.27</v>
      </c>
      <c r="M60">
        <v>3650000</v>
      </c>
      <c r="N60">
        <v>39500</v>
      </c>
      <c r="O60">
        <v>39.4</v>
      </c>
      <c r="P60">
        <v>34.799999999999997</v>
      </c>
      <c r="Q60">
        <v>71000</v>
      </c>
      <c r="R60">
        <v>9.27</v>
      </c>
      <c r="S60">
        <v>25</v>
      </c>
      <c r="T60">
        <v>127</v>
      </c>
      <c r="U60">
        <v>127</v>
      </c>
      <c r="V60">
        <v>9.5299999999999994</v>
      </c>
      <c r="W60">
        <f t="shared" si="2"/>
        <v>34.799999999999997</v>
      </c>
      <c r="X60">
        <f t="shared" si="3"/>
        <v>92.2</v>
      </c>
      <c r="Y60">
        <f t="shared" si="4"/>
        <v>2350</v>
      </c>
      <c r="Z60">
        <f t="shared" si="5"/>
        <v>528.75</v>
      </c>
      <c r="AA60">
        <f t="shared" si="6"/>
        <v>264.375</v>
      </c>
      <c r="AB60">
        <f t="shared" si="7"/>
        <v>9.5299999999999994</v>
      </c>
      <c r="AC60">
        <f t="shared" si="8"/>
        <v>10</v>
      </c>
      <c r="AD60">
        <f t="shared" si="9"/>
        <v>7.5299999999999994</v>
      </c>
      <c r="AE60">
        <f t="shared" si="10"/>
        <v>5</v>
      </c>
      <c r="AF60">
        <v>8</v>
      </c>
      <c r="AG60">
        <f t="shared" si="11"/>
        <v>8</v>
      </c>
      <c r="AH60">
        <f t="shared" si="12"/>
        <v>1.26</v>
      </c>
      <c r="AI60">
        <f t="shared" si="13"/>
        <v>1.72</v>
      </c>
      <c r="AJ60">
        <f t="shared" si="14"/>
        <v>1.26</v>
      </c>
      <c r="AK60">
        <f t="shared" si="15"/>
        <v>38</v>
      </c>
      <c r="AL60">
        <f t="shared" si="16"/>
        <v>32</v>
      </c>
      <c r="AM60">
        <f t="shared" si="17"/>
        <v>240</v>
      </c>
      <c r="AN60">
        <f t="shared" si="18"/>
        <v>10</v>
      </c>
      <c r="AO60">
        <f t="shared" si="19"/>
        <v>28</v>
      </c>
      <c r="AP60">
        <f t="shared" si="20"/>
        <v>0</v>
      </c>
      <c r="AQ60">
        <f t="shared" si="21"/>
        <v>32</v>
      </c>
      <c r="AR60">
        <f t="shared" si="22"/>
        <v>32</v>
      </c>
      <c r="AS60">
        <f t="shared" si="23"/>
        <v>32</v>
      </c>
      <c r="AT60">
        <f t="shared" si="24"/>
        <v>32</v>
      </c>
      <c r="AU60">
        <f t="shared" si="0"/>
        <v>1</v>
      </c>
      <c r="AV60">
        <f t="shared" si="25"/>
        <v>1</v>
      </c>
      <c r="AW60">
        <f t="shared" si="26"/>
        <v>1</v>
      </c>
      <c r="AX60">
        <f t="shared" si="34"/>
        <v>-0.24</v>
      </c>
      <c r="AY60">
        <v>0.8</v>
      </c>
      <c r="AZ60">
        <f t="shared" si="27"/>
        <v>0</v>
      </c>
      <c r="BA60">
        <f t="shared" si="28"/>
        <v>304.95999999999998</v>
      </c>
      <c r="BB60">
        <f t="shared" si="29"/>
        <v>1210.31</v>
      </c>
      <c r="BC60">
        <f t="shared" si="30"/>
        <v>397.40100000000001</v>
      </c>
      <c r="BD60">
        <f t="shared" si="31"/>
        <v>48</v>
      </c>
      <c r="BE60">
        <f t="shared" si="32"/>
        <v>1</v>
      </c>
      <c r="BF60">
        <f t="shared" si="33"/>
        <v>0</v>
      </c>
    </row>
    <row r="61" spans="3:58" x14ac:dyDescent="0.25">
      <c r="C61" t="s">
        <v>69</v>
      </c>
      <c r="D61">
        <v>15.3</v>
      </c>
      <c r="E61">
        <v>1960</v>
      </c>
      <c r="F61">
        <v>20.7</v>
      </c>
      <c r="G61">
        <v>3090000</v>
      </c>
      <c r="H61">
        <v>33400</v>
      </c>
      <c r="I61">
        <v>39.9</v>
      </c>
      <c r="J61">
        <v>34.799999999999997</v>
      </c>
      <c r="K61">
        <v>59800</v>
      </c>
      <c r="L61">
        <v>7.8</v>
      </c>
      <c r="M61">
        <v>3090000</v>
      </c>
      <c r="N61">
        <v>33400</v>
      </c>
      <c r="O61">
        <v>39.9</v>
      </c>
      <c r="P61">
        <v>34.799999999999997</v>
      </c>
      <c r="Q61">
        <v>59800</v>
      </c>
      <c r="R61">
        <v>7.8</v>
      </c>
      <c r="S61">
        <v>25.2</v>
      </c>
      <c r="T61">
        <v>127</v>
      </c>
      <c r="U61">
        <v>127</v>
      </c>
      <c r="V61">
        <v>7.9</v>
      </c>
      <c r="W61">
        <f t="shared" si="2"/>
        <v>34.799999999999997</v>
      </c>
      <c r="X61">
        <f t="shared" si="3"/>
        <v>92.2</v>
      </c>
      <c r="Y61">
        <f t="shared" si="4"/>
        <v>1960</v>
      </c>
      <c r="Z61">
        <f t="shared" si="5"/>
        <v>441</v>
      </c>
      <c r="AA61">
        <f t="shared" si="6"/>
        <v>220.5</v>
      </c>
      <c r="AB61">
        <f t="shared" si="7"/>
        <v>7.9</v>
      </c>
      <c r="AC61">
        <f t="shared" si="8"/>
        <v>10</v>
      </c>
      <c r="AD61">
        <f t="shared" si="9"/>
        <v>5.9</v>
      </c>
      <c r="AE61">
        <f t="shared" si="10"/>
        <v>5</v>
      </c>
      <c r="AF61">
        <v>8</v>
      </c>
      <c r="AG61">
        <f t="shared" si="11"/>
        <v>6</v>
      </c>
      <c r="AH61">
        <f t="shared" si="12"/>
        <v>0.94500000000000006</v>
      </c>
      <c r="AI61">
        <f t="shared" si="13"/>
        <v>1.42</v>
      </c>
      <c r="AJ61">
        <f t="shared" si="14"/>
        <v>0.94500000000000006</v>
      </c>
      <c r="AK61">
        <f t="shared" si="15"/>
        <v>51</v>
      </c>
      <c r="AL61">
        <f t="shared" si="16"/>
        <v>24</v>
      </c>
      <c r="AM61">
        <f t="shared" si="17"/>
        <v>180</v>
      </c>
      <c r="AN61">
        <f t="shared" si="18"/>
        <v>14</v>
      </c>
      <c r="AO61">
        <f t="shared" si="19"/>
        <v>37</v>
      </c>
      <c r="AP61">
        <f t="shared" si="20"/>
        <v>0</v>
      </c>
      <c r="AQ61">
        <f t="shared" si="21"/>
        <v>37</v>
      </c>
      <c r="AR61">
        <f t="shared" si="22"/>
        <v>24</v>
      </c>
      <c r="AS61">
        <f t="shared" si="23"/>
        <v>24</v>
      </c>
      <c r="AT61">
        <f t="shared" si="24"/>
        <v>37</v>
      </c>
      <c r="AU61">
        <f t="shared" si="0"/>
        <v>1</v>
      </c>
      <c r="AV61">
        <f t="shared" si="25"/>
        <v>1</v>
      </c>
      <c r="AW61">
        <f t="shared" si="26"/>
        <v>1</v>
      </c>
      <c r="AX61">
        <f t="shared" si="34"/>
        <v>0.06</v>
      </c>
      <c r="AY61">
        <v>0.8</v>
      </c>
      <c r="AZ61">
        <f t="shared" si="27"/>
        <v>0</v>
      </c>
      <c r="BA61">
        <f t="shared" si="28"/>
        <v>292.3</v>
      </c>
      <c r="BB61">
        <f t="shared" si="29"/>
        <v>1003.3000000000001</v>
      </c>
      <c r="BC61">
        <f t="shared" si="30"/>
        <v>333.87374999999997</v>
      </c>
      <c r="BD61">
        <f t="shared" si="31"/>
        <v>48</v>
      </c>
      <c r="BE61">
        <f t="shared" si="32"/>
        <v>1</v>
      </c>
      <c r="BF61">
        <f t="shared" si="33"/>
        <v>0</v>
      </c>
    </row>
    <row r="62" spans="3:58" x14ac:dyDescent="0.25">
      <c r="C62" t="s">
        <v>70</v>
      </c>
      <c r="D62">
        <v>29.3</v>
      </c>
      <c r="E62">
        <v>3770</v>
      </c>
      <c r="F62">
        <v>30.2</v>
      </c>
      <c r="G62">
        <v>5790000</v>
      </c>
      <c r="H62">
        <v>69800</v>
      </c>
      <c r="I62">
        <v>39.4</v>
      </c>
      <c r="J62">
        <v>44.2</v>
      </c>
      <c r="K62">
        <v>125000</v>
      </c>
      <c r="L62">
        <v>27.9</v>
      </c>
      <c r="M62">
        <v>2300000</v>
      </c>
      <c r="N62">
        <v>36100</v>
      </c>
      <c r="O62">
        <v>24.7</v>
      </c>
      <c r="P62">
        <v>25.2</v>
      </c>
      <c r="Q62">
        <v>66700</v>
      </c>
      <c r="R62">
        <v>14.9</v>
      </c>
      <c r="S62">
        <v>18.899999999999999</v>
      </c>
      <c r="T62">
        <v>127</v>
      </c>
      <c r="U62">
        <v>88.9</v>
      </c>
      <c r="V62">
        <v>19.100000000000001</v>
      </c>
      <c r="W62">
        <f t="shared" si="2"/>
        <v>44.2</v>
      </c>
      <c r="X62">
        <f t="shared" si="3"/>
        <v>82.8</v>
      </c>
      <c r="Y62">
        <f t="shared" si="4"/>
        <v>3770</v>
      </c>
      <c r="Z62">
        <f t="shared" si="5"/>
        <v>848.25</v>
      </c>
      <c r="AA62">
        <f t="shared" si="6"/>
        <v>424.125</v>
      </c>
      <c r="AB62">
        <f t="shared" si="7"/>
        <v>19.100000000000001</v>
      </c>
      <c r="AC62">
        <f t="shared" si="8"/>
        <v>10</v>
      </c>
      <c r="AD62">
        <f t="shared" si="9"/>
        <v>17.100000000000001</v>
      </c>
      <c r="AE62">
        <f t="shared" si="10"/>
        <v>8</v>
      </c>
      <c r="AF62">
        <v>8</v>
      </c>
      <c r="AG62">
        <f t="shared" si="11"/>
        <v>8</v>
      </c>
      <c r="AH62">
        <f t="shared" si="12"/>
        <v>1.26</v>
      </c>
      <c r="AI62">
        <f t="shared" si="13"/>
        <v>3.44</v>
      </c>
      <c r="AJ62">
        <f t="shared" si="14"/>
        <v>1.26</v>
      </c>
      <c r="AK62">
        <f t="shared" si="15"/>
        <v>38</v>
      </c>
      <c r="AL62">
        <f t="shared" si="16"/>
        <v>32</v>
      </c>
      <c r="AM62">
        <f t="shared" si="17"/>
        <v>240</v>
      </c>
      <c r="AN62">
        <f t="shared" si="18"/>
        <v>13</v>
      </c>
      <c r="AO62">
        <f t="shared" si="19"/>
        <v>25</v>
      </c>
      <c r="AP62">
        <f t="shared" si="20"/>
        <v>0</v>
      </c>
      <c r="AQ62">
        <f t="shared" si="21"/>
        <v>32</v>
      </c>
      <c r="AR62">
        <f t="shared" si="22"/>
        <v>32</v>
      </c>
      <c r="AS62">
        <f t="shared" si="23"/>
        <v>32</v>
      </c>
      <c r="AT62">
        <f t="shared" si="24"/>
        <v>32</v>
      </c>
      <c r="AU62">
        <f t="shared" si="0"/>
        <v>1</v>
      </c>
      <c r="AV62">
        <f t="shared" si="25"/>
        <v>1</v>
      </c>
      <c r="AW62">
        <f t="shared" si="26"/>
        <v>1</v>
      </c>
      <c r="AX62">
        <f t="shared" si="34"/>
        <v>-0.01</v>
      </c>
      <c r="AY62">
        <v>0.8</v>
      </c>
      <c r="AZ62">
        <f t="shared" si="27"/>
        <v>0</v>
      </c>
      <c r="BA62">
        <f t="shared" si="28"/>
        <v>611.20000000000005</v>
      </c>
      <c r="BB62">
        <f t="shared" si="29"/>
        <v>2425.7000000000003</v>
      </c>
      <c r="BC62">
        <f t="shared" si="30"/>
        <v>796.47</v>
      </c>
      <c r="BD62">
        <f t="shared" si="31"/>
        <v>48</v>
      </c>
      <c r="BE62">
        <f t="shared" si="32"/>
        <v>1</v>
      </c>
      <c r="BF62">
        <f t="shared" si="33"/>
        <v>0</v>
      </c>
    </row>
    <row r="63" spans="3:58" x14ac:dyDescent="0.25">
      <c r="C63" t="s">
        <v>71</v>
      </c>
      <c r="D63">
        <v>24.9</v>
      </c>
      <c r="E63">
        <v>3180</v>
      </c>
      <c r="F63">
        <v>26.9</v>
      </c>
      <c r="G63">
        <v>4990000</v>
      </c>
      <c r="H63">
        <v>59500</v>
      </c>
      <c r="I63">
        <v>39.6</v>
      </c>
      <c r="J63">
        <v>42.9</v>
      </c>
      <c r="K63">
        <v>107000</v>
      </c>
      <c r="L63">
        <v>26.9</v>
      </c>
      <c r="M63">
        <v>2000000</v>
      </c>
      <c r="N63">
        <v>30800</v>
      </c>
      <c r="O63">
        <v>25.1</v>
      </c>
      <c r="P63">
        <v>24.1</v>
      </c>
      <c r="Q63">
        <v>56200</v>
      </c>
      <c r="R63">
        <v>12.5</v>
      </c>
      <c r="S63">
        <v>18.899999999999999</v>
      </c>
      <c r="T63">
        <v>127</v>
      </c>
      <c r="U63">
        <v>88.9</v>
      </c>
      <c r="V63">
        <v>15.9</v>
      </c>
      <c r="W63">
        <f t="shared" si="2"/>
        <v>42.9</v>
      </c>
      <c r="X63">
        <f t="shared" si="3"/>
        <v>84.1</v>
      </c>
      <c r="Y63">
        <f t="shared" si="4"/>
        <v>3180</v>
      </c>
      <c r="Z63">
        <f t="shared" si="5"/>
        <v>715.5</v>
      </c>
      <c r="AA63">
        <f t="shared" si="6"/>
        <v>357.75</v>
      </c>
      <c r="AB63">
        <f t="shared" si="7"/>
        <v>15.9</v>
      </c>
      <c r="AC63">
        <f t="shared" si="8"/>
        <v>10</v>
      </c>
      <c r="AD63">
        <f t="shared" si="9"/>
        <v>13.9</v>
      </c>
      <c r="AE63">
        <f t="shared" si="10"/>
        <v>6</v>
      </c>
      <c r="AF63">
        <v>8</v>
      </c>
      <c r="AG63">
        <f t="shared" si="11"/>
        <v>8</v>
      </c>
      <c r="AH63">
        <f t="shared" si="12"/>
        <v>1.26</v>
      </c>
      <c r="AI63">
        <f t="shared" si="13"/>
        <v>2.86</v>
      </c>
      <c r="AJ63">
        <f t="shared" si="14"/>
        <v>1.26</v>
      </c>
      <c r="AK63">
        <f t="shared" si="15"/>
        <v>38</v>
      </c>
      <c r="AL63">
        <f t="shared" si="16"/>
        <v>32</v>
      </c>
      <c r="AM63">
        <f t="shared" si="17"/>
        <v>240</v>
      </c>
      <c r="AN63">
        <f t="shared" si="18"/>
        <v>13</v>
      </c>
      <c r="AO63">
        <f t="shared" si="19"/>
        <v>25</v>
      </c>
      <c r="AP63">
        <f t="shared" si="20"/>
        <v>0</v>
      </c>
      <c r="AQ63">
        <f t="shared" si="21"/>
        <v>32</v>
      </c>
      <c r="AR63">
        <f t="shared" si="22"/>
        <v>32</v>
      </c>
      <c r="AS63">
        <f t="shared" si="23"/>
        <v>32</v>
      </c>
      <c r="AT63">
        <f t="shared" si="24"/>
        <v>32</v>
      </c>
      <c r="AU63">
        <f t="shared" si="0"/>
        <v>1</v>
      </c>
      <c r="AV63">
        <f t="shared" si="25"/>
        <v>1</v>
      </c>
      <c r="AW63">
        <f t="shared" si="26"/>
        <v>1</v>
      </c>
      <c r="AX63">
        <f t="shared" si="34"/>
        <v>0.04</v>
      </c>
      <c r="AY63">
        <v>0.8</v>
      </c>
      <c r="AZ63">
        <f t="shared" si="27"/>
        <v>0</v>
      </c>
      <c r="BA63">
        <f t="shared" si="28"/>
        <v>508.8</v>
      </c>
      <c r="BB63">
        <f t="shared" si="29"/>
        <v>2019.3</v>
      </c>
      <c r="BC63">
        <f t="shared" si="30"/>
        <v>663.03</v>
      </c>
      <c r="BD63">
        <f t="shared" si="31"/>
        <v>48</v>
      </c>
      <c r="BE63">
        <f t="shared" si="32"/>
        <v>1</v>
      </c>
      <c r="BF63">
        <f t="shared" si="33"/>
        <v>0</v>
      </c>
    </row>
    <row r="64" spans="3:58" x14ac:dyDescent="0.25">
      <c r="C64" t="s">
        <v>72</v>
      </c>
      <c r="D64">
        <v>20.2</v>
      </c>
      <c r="E64">
        <v>2580</v>
      </c>
      <c r="F64">
        <v>23.8</v>
      </c>
      <c r="G64">
        <v>4160000</v>
      </c>
      <c r="H64">
        <v>48700</v>
      </c>
      <c r="I64">
        <v>40.1</v>
      </c>
      <c r="J64">
        <v>41.9</v>
      </c>
      <c r="K64">
        <v>87300</v>
      </c>
      <c r="L64">
        <v>25.4</v>
      </c>
      <c r="M64">
        <v>1670000</v>
      </c>
      <c r="N64">
        <v>25400</v>
      </c>
      <c r="O64">
        <v>25.4</v>
      </c>
      <c r="P64">
        <v>22.9</v>
      </c>
      <c r="Q64">
        <v>45700</v>
      </c>
      <c r="R64">
        <v>10.199999999999999</v>
      </c>
      <c r="S64">
        <v>19.100000000000001</v>
      </c>
      <c r="T64">
        <v>127</v>
      </c>
      <c r="U64">
        <v>88.9</v>
      </c>
      <c r="V64">
        <v>12.7</v>
      </c>
      <c r="W64">
        <f t="shared" si="2"/>
        <v>41.9</v>
      </c>
      <c r="X64">
        <f t="shared" si="3"/>
        <v>85.1</v>
      </c>
      <c r="Y64">
        <f t="shared" si="4"/>
        <v>2580</v>
      </c>
      <c r="Z64">
        <f t="shared" si="5"/>
        <v>580.5</v>
      </c>
      <c r="AA64">
        <f t="shared" si="6"/>
        <v>290.25</v>
      </c>
      <c r="AB64">
        <f t="shared" si="7"/>
        <v>12.7</v>
      </c>
      <c r="AC64">
        <f t="shared" si="8"/>
        <v>10</v>
      </c>
      <c r="AD64">
        <f t="shared" si="9"/>
        <v>10.7</v>
      </c>
      <c r="AE64">
        <f t="shared" si="10"/>
        <v>5</v>
      </c>
      <c r="AF64">
        <v>8</v>
      </c>
      <c r="AG64">
        <f t="shared" si="11"/>
        <v>8</v>
      </c>
      <c r="AH64">
        <f t="shared" si="12"/>
        <v>1.26</v>
      </c>
      <c r="AI64">
        <f t="shared" si="13"/>
        <v>2.29</v>
      </c>
      <c r="AJ64">
        <f t="shared" si="14"/>
        <v>1.26</v>
      </c>
      <c r="AK64">
        <f t="shared" si="15"/>
        <v>38</v>
      </c>
      <c r="AL64">
        <f t="shared" si="16"/>
        <v>32</v>
      </c>
      <c r="AM64">
        <f t="shared" si="17"/>
        <v>240</v>
      </c>
      <c r="AN64">
        <f t="shared" si="18"/>
        <v>13</v>
      </c>
      <c r="AO64">
        <f t="shared" si="19"/>
        <v>25</v>
      </c>
      <c r="AP64">
        <f t="shared" si="20"/>
        <v>0</v>
      </c>
      <c r="AQ64">
        <f t="shared" si="21"/>
        <v>32</v>
      </c>
      <c r="AR64">
        <f t="shared" si="22"/>
        <v>32</v>
      </c>
      <c r="AS64">
        <f t="shared" si="23"/>
        <v>32</v>
      </c>
      <c r="AT64">
        <f t="shared" si="24"/>
        <v>32</v>
      </c>
      <c r="AU64">
        <f t="shared" si="0"/>
        <v>1</v>
      </c>
      <c r="AV64">
        <f t="shared" si="25"/>
        <v>1</v>
      </c>
      <c r="AW64">
        <f t="shared" si="26"/>
        <v>1</v>
      </c>
      <c r="AX64">
        <f t="shared" si="34"/>
        <v>0.08</v>
      </c>
      <c r="AY64">
        <v>0.8</v>
      </c>
      <c r="AZ64">
        <f t="shared" si="27"/>
        <v>0</v>
      </c>
      <c r="BA64">
        <f t="shared" si="28"/>
        <v>406.4</v>
      </c>
      <c r="BB64">
        <f t="shared" si="29"/>
        <v>1612.8999999999999</v>
      </c>
      <c r="BC64">
        <f t="shared" si="30"/>
        <v>529.59</v>
      </c>
      <c r="BD64">
        <f t="shared" si="31"/>
        <v>48</v>
      </c>
      <c r="BE64">
        <f t="shared" si="32"/>
        <v>1</v>
      </c>
      <c r="BF64">
        <f t="shared" si="33"/>
        <v>0</v>
      </c>
    </row>
    <row r="65" spans="3:58" x14ac:dyDescent="0.25">
      <c r="C65" t="s">
        <v>73</v>
      </c>
      <c r="D65">
        <v>15.4</v>
      </c>
      <c r="E65">
        <v>1970</v>
      </c>
      <c r="F65">
        <v>20.7</v>
      </c>
      <c r="G65">
        <v>3230000</v>
      </c>
      <c r="H65">
        <v>37400</v>
      </c>
      <c r="I65">
        <v>40.4</v>
      </c>
      <c r="J65">
        <v>40.6</v>
      </c>
      <c r="K65">
        <v>67000</v>
      </c>
      <c r="L65">
        <v>23.7</v>
      </c>
      <c r="M65">
        <v>1310000</v>
      </c>
      <c r="N65">
        <v>19500</v>
      </c>
      <c r="O65">
        <v>25.9</v>
      </c>
      <c r="P65">
        <v>21.7</v>
      </c>
      <c r="Q65">
        <v>34700</v>
      </c>
      <c r="R65">
        <v>7.75</v>
      </c>
      <c r="S65">
        <v>19.2</v>
      </c>
      <c r="T65">
        <v>127</v>
      </c>
      <c r="U65">
        <v>88.9</v>
      </c>
      <c r="V65">
        <v>9.5299999999999994</v>
      </c>
      <c r="W65">
        <f t="shared" si="2"/>
        <v>40.6</v>
      </c>
      <c r="X65">
        <f t="shared" si="3"/>
        <v>86.4</v>
      </c>
      <c r="Y65">
        <f t="shared" si="4"/>
        <v>1970</v>
      </c>
      <c r="Z65">
        <f t="shared" si="5"/>
        <v>443.25</v>
      </c>
      <c r="AA65">
        <f t="shared" si="6"/>
        <v>221.625</v>
      </c>
      <c r="AB65">
        <f t="shared" si="7"/>
        <v>9.5299999999999994</v>
      </c>
      <c r="AC65">
        <f t="shared" si="8"/>
        <v>10</v>
      </c>
      <c r="AD65">
        <f t="shared" si="9"/>
        <v>7.5299999999999994</v>
      </c>
      <c r="AE65">
        <f t="shared" si="10"/>
        <v>5</v>
      </c>
      <c r="AF65">
        <v>8</v>
      </c>
      <c r="AG65">
        <f t="shared" si="11"/>
        <v>8</v>
      </c>
      <c r="AH65">
        <f t="shared" si="12"/>
        <v>1.26</v>
      </c>
      <c r="AI65">
        <f t="shared" si="13"/>
        <v>1.72</v>
      </c>
      <c r="AJ65">
        <f t="shared" si="14"/>
        <v>1.26</v>
      </c>
      <c r="AK65">
        <f t="shared" si="15"/>
        <v>38</v>
      </c>
      <c r="AL65">
        <f t="shared" si="16"/>
        <v>32</v>
      </c>
      <c r="AM65">
        <f t="shared" si="17"/>
        <v>240</v>
      </c>
      <c r="AN65">
        <f t="shared" si="18"/>
        <v>12</v>
      </c>
      <c r="AO65">
        <f t="shared" si="19"/>
        <v>26</v>
      </c>
      <c r="AP65">
        <f t="shared" si="20"/>
        <v>0</v>
      </c>
      <c r="AQ65">
        <f t="shared" si="21"/>
        <v>32</v>
      </c>
      <c r="AR65">
        <f t="shared" si="22"/>
        <v>32</v>
      </c>
      <c r="AS65">
        <f t="shared" si="23"/>
        <v>32</v>
      </c>
      <c r="AT65">
        <f t="shared" si="24"/>
        <v>32</v>
      </c>
      <c r="AU65">
        <f t="shared" si="0"/>
        <v>1</v>
      </c>
      <c r="AV65">
        <f t="shared" si="25"/>
        <v>1</v>
      </c>
      <c r="AW65">
        <f t="shared" si="26"/>
        <v>1</v>
      </c>
      <c r="AX65">
        <f t="shared" si="34"/>
        <v>0.17</v>
      </c>
      <c r="AY65">
        <v>0.8</v>
      </c>
      <c r="AZ65">
        <f t="shared" si="27"/>
        <v>0</v>
      </c>
      <c r="BA65">
        <f t="shared" si="28"/>
        <v>304.95999999999998</v>
      </c>
      <c r="BB65">
        <f t="shared" si="29"/>
        <v>1210.31</v>
      </c>
      <c r="BC65">
        <f t="shared" si="30"/>
        <v>397.40100000000001</v>
      </c>
      <c r="BD65">
        <f t="shared" si="31"/>
        <v>48</v>
      </c>
      <c r="BE65">
        <f t="shared" si="32"/>
        <v>1</v>
      </c>
      <c r="BF65">
        <f t="shared" si="33"/>
        <v>0</v>
      </c>
    </row>
    <row r="66" spans="3:58" x14ac:dyDescent="0.25">
      <c r="C66" t="s">
        <v>74</v>
      </c>
      <c r="D66">
        <v>12.9</v>
      </c>
      <c r="E66">
        <v>1650</v>
      </c>
      <c r="F66">
        <v>19.100000000000001</v>
      </c>
      <c r="G66">
        <v>2740000</v>
      </c>
      <c r="H66">
        <v>31500</v>
      </c>
      <c r="I66">
        <v>40.6</v>
      </c>
      <c r="J66">
        <v>39.9</v>
      </c>
      <c r="K66">
        <v>56500</v>
      </c>
      <c r="L66">
        <v>23</v>
      </c>
      <c r="M66">
        <v>1120000</v>
      </c>
      <c r="N66">
        <v>16600</v>
      </c>
      <c r="O66">
        <v>25.9</v>
      </c>
      <c r="P66">
        <v>21.1</v>
      </c>
      <c r="Q66">
        <v>29000</v>
      </c>
      <c r="R66">
        <v>6.5</v>
      </c>
      <c r="S66">
        <v>19.3</v>
      </c>
      <c r="T66">
        <v>127</v>
      </c>
      <c r="U66">
        <v>88.9</v>
      </c>
      <c r="V66">
        <v>7.94</v>
      </c>
      <c r="W66">
        <f t="shared" si="2"/>
        <v>39.9</v>
      </c>
      <c r="X66">
        <f t="shared" si="3"/>
        <v>87.1</v>
      </c>
      <c r="Y66">
        <f t="shared" si="4"/>
        <v>1650</v>
      </c>
      <c r="Z66">
        <f t="shared" si="5"/>
        <v>371.25</v>
      </c>
      <c r="AA66">
        <f t="shared" si="6"/>
        <v>185.625</v>
      </c>
      <c r="AB66">
        <f t="shared" si="7"/>
        <v>7.94</v>
      </c>
      <c r="AC66">
        <f t="shared" si="8"/>
        <v>10</v>
      </c>
      <c r="AD66">
        <f t="shared" si="9"/>
        <v>5.94</v>
      </c>
      <c r="AE66">
        <f t="shared" si="10"/>
        <v>5</v>
      </c>
      <c r="AF66">
        <v>8</v>
      </c>
      <c r="AG66">
        <f t="shared" si="11"/>
        <v>6</v>
      </c>
      <c r="AH66">
        <f t="shared" si="12"/>
        <v>0.94500000000000006</v>
      </c>
      <c r="AI66">
        <f t="shared" si="13"/>
        <v>1.43</v>
      </c>
      <c r="AJ66">
        <f t="shared" si="14"/>
        <v>0.94500000000000006</v>
      </c>
      <c r="AK66">
        <f t="shared" si="15"/>
        <v>51</v>
      </c>
      <c r="AL66">
        <f t="shared" si="16"/>
        <v>24</v>
      </c>
      <c r="AM66">
        <f t="shared" si="17"/>
        <v>180</v>
      </c>
      <c r="AN66">
        <f t="shared" si="18"/>
        <v>16</v>
      </c>
      <c r="AO66">
        <f t="shared" si="19"/>
        <v>35</v>
      </c>
      <c r="AP66">
        <f t="shared" si="20"/>
        <v>0</v>
      </c>
      <c r="AQ66">
        <f t="shared" si="21"/>
        <v>35</v>
      </c>
      <c r="AR66">
        <f t="shared" si="22"/>
        <v>24</v>
      </c>
      <c r="AS66">
        <f t="shared" si="23"/>
        <v>24</v>
      </c>
      <c r="AT66">
        <f t="shared" si="24"/>
        <v>35</v>
      </c>
      <c r="AU66">
        <f t="shared" si="0"/>
        <v>1</v>
      </c>
      <c r="AV66">
        <f t="shared" si="25"/>
        <v>1</v>
      </c>
      <c r="AW66">
        <f t="shared" si="26"/>
        <v>1</v>
      </c>
      <c r="AX66">
        <f t="shared" si="34"/>
        <v>0.4</v>
      </c>
      <c r="AY66">
        <v>0.8</v>
      </c>
      <c r="AZ66">
        <f t="shared" si="27"/>
        <v>0</v>
      </c>
      <c r="BA66">
        <f t="shared" si="28"/>
        <v>277.90000000000003</v>
      </c>
      <c r="BB66">
        <f t="shared" si="29"/>
        <v>1008.38</v>
      </c>
      <c r="BC66">
        <f t="shared" si="30"/>
        <v>333.77775000000003</v>
      </c>
      <c r="BD66">
        <f t="shared" si="31"/>
        <v>48</v>
      </c>
      <c r="BE66">
        <f t="shared" si="32"/>
        <v>1</v>
      </c>
      <c r="BF66">
        <f t="shared" si="33"/>
        <v>0</v>
      </c>
    </row>
    <row r="67" spans="3:58" x14ac:dyDescent="0.25">
      <c r="C67" t="s">
        <v>75</v>
      </c>
      <c r="D67">
        <v>10.4</v>
      </c>
      <c r="E67">
        <v>1340</v>
      </c>
      <c r="F67">
        <v>17.5</v>
      </c>
      <c r="G67">
        <v>2230000</v>
      </c>
      <c r="H67">
        <v>25400</v>
      </c>
      <c r="I67">
        <v>40.9</v>
      </c>
      <c r="J67">
        <v>39.4</v>
      </c>
      <c r="K67">
        <v>45600</v>
      </c>
      <c r="L67">
        <v>21.8</v>
      </c>
      <c r="M67">
        <v>916000</v>
      </c>
      <c r="N67">
        <v>13400</v>
      </c>
      <c r="O67">
        <v>26.2</v>
      </c>
      <c r="P67">
        <v>20.399999999999999</v>
      </c>
      <c r="Q67">
        <v>23300</v>
      </c>
      <c r="R67">
        <v>5.26</v>
      </c>
      <c r="S67">
        <v>19.3</v>
      </c>
      <c r="T67">
        <v>127</v>
      </c>
      <c r="U67">
        <v>88.9</v>
      </c>
      <c r="V67">
        <v>6.35</v>
      </c>
      <c r="W67">
        <f t="shared" si="2"/>
        <v>39.4</v>
      </c>
      <c r="X67">
        <f t="shared" si="3"/>
        <v>87.6</v>
      </c>
      <c r="Y67">
        <f t="shared" si="4"/>
        <v>1340</v>
      </c>
      <c r="Z67">
        <f t="shared" si="5"/>
        <v>301.5</v>
      </c>
      <c r="AA67">
        <f t="shared" si="6"/>
        <v>150.75</v>
      </c>
      <c r="AB67">
        <f t="shared" si="7"/>
        <v>6.35</v>
      </c>
      <c r="AC67">
        <f t="shared" si="8"/>
        <v>10</v>
      </c>
      <c r="AD67">
        <f t="shared" si="9"/>
        <v>4.3499999999999996</v>
      </c>
      <c r="AE67">
        <f t="shared" si="10"/>
        <v>5</v>
      </c>
      <c r="AF67">
        <v>8</v>
      </c>
      <c r="AG67">
        <f t="shared" si="11"/>
        <v>5</v>
      </c>
      <c r="AH67">
        <f t="shared" si="12"/>
        <v>0.78749999999999998</v>
      </c>
      <c r="AI67">
        <f t="shared" si="13"/>
        <v>1.1399999999999999</v>
      </c>
      <c r="AJ67">
        <f t="shared" si="14"/>
        <v>0.78749999999999998</v>
      </c>
      <c r="AK67">
        <f t="shared" si="15"/>
        <v>61</v>
      </c>
      <c r="AL67">
        <f t="shared" si="16"/>
        <v>20</v>
      </c>
      <c r="AM67">
        <f t="shared" si="17"/>
        <v>150</v>
      </c>
      <c r="AN67">
        <f t="shared" si="18"/>
        <v>19</v>
      </c>
      <c r="AO67">
        <f t="shared" si="19"/>
        <v>42</v>
      </c>
      <c r="AP67">
        <f t="shared" si="20"/>
        <v>0</v>
      </c>
      <c r="AQ67">
        <f t="shared" si="21"/>
        <v>42</v>
      </c>
      <c r="AR67">
        <f t="shared" si="22"/>
        <v>20</v>
      </c>
      <c r="AS67">
        <f t="shared" si="23"/>
        <v>20</v>
      </c>
      <c r="AT67">
        <f t="shared" si="24"/>
        <v>42</v>
      </c>
      <c r="AU67">
        <f t="shared" si="0"/>
        <v>1</v>
      </c>
      <c r="AV67">
        <f t="shared" si="25"/>
        <v>1</v>
      </c>
      <c r="AW67">
        <f t="shared" si="26"/>
        <v>1</v>
      </c>
      <c r="AX67">
        <f t="shared" si="34"/>
        <v>0.51</v>
      </c>
      <c r="AY67">
        <v>0.8</v>
      </c>
      <c r="AZ67">
        <f t="shared" si="27"/>
        <v>0</v>
      </c>
      <c r="BA67">
        <f t="shared" si="28"/>
        <v>266.7</v>
      </c>
      <c r="BB67">
        <f t="shared" si="29"/>
        <v>806.44999999999993</v>
      </c>
      <c r="BC67">
        <f t="shared" si="30"/>
        <v>271.93875000000003</v>
      </c>
      <c r="BD67">
        <f t="shared" si="31"/>
        <v>48</v>
      </c>
      <c r="BE67">
        <f t="shared" si="32"/>
        <v>1</v>
      </c>
      <c r="BF67">
        <f t="shared" si="33"/>
        <v>0</v>
      </c>
    </row>
    <row r="68" spans="3:58" x14ac:dyDescent="0.25">
      <c r="C68" t="s">
        <v>76</v>
      </c>
      <c r="D68">
        <v>19</v>
      </c>
      <c r="E68">
        <v>2420</v>
      </c>
      <c r="F68">
        <v>23.8</v>
      </c>
      <c r="G68">
        <v>3930000</v>
      </c>
      <c r="H68">
        <v>47400</v>
      </c>
      <c r="I68">
        <v>40.1</v>
      </c>
      <c r="J68">
        <v>44.2</v>
      </c>
      <c r="K68">
        <v>83900</v>
      </c>
      <c r="L68">
        <v>31.8</v>
      </c>
      <c r="M68">
        <v>1060000</v>
      </c>
      <c r="N68">
        <v>18500</v>
      </c>
      <c r="O68">
        <v>20.9</v>
      </c>
      <c r="P68">
        <v>18.899999999999999</v>
      </c>
      <c r="Q68">
        <v>34100</v>
      </c>
      <c r="R68">
        <v>9.5299999999999994</v>
      </c>
      <c r="S68">
        <v>16.3</v>
      </c>
      <c r="T68">
        <v>127</v>
      </c>
      <c r="U68">
        <v>76.2</v>
      </c>
      <c r="V68">
        <v>12.7</v>
      </c>
      <c r="W68">
        <f t="shared" si="2"/>
        <v>44.2</v>
      </c>
      <c r="X68">
        <f t="shared" si="3"/>
        <v>82.8</v>
      </c>
      <c r="Y68">
        <f t="shared" si="4"/>
        <v>2420</v>
      </c>
      <c r="Z68">
        <f t="shared" si="5"/>
        <v>544.5</v>
      </c>
      <c r="AA68">
        <f t="shared" si="6"/>
        <v>272.25</v>
      </c>
      <c r="AB68">
        <f t="shared" si="7"/>
        <v>12.7</v>
      </c>
      <c r="AC68">
        <f t="shared" si="8"/>
        <v>10</v>
      </c>
      <c r="AD68">
        <f t="shared" si="9"/>
        <v>10.7</v>
      </c>
      <c r="AE68">
        <f t="shared" si="10"/>
        <v>5</v>
      </c>
      <c r="AF68">
        <v>8</v>
      </c>
      <c r="AG68">
        <f t="shared" si="11"/>
        <v>8</v>
      </c>
      <c r="AH68">
        <f t="shared" si="12"/>
        <v>1.26</v>
      </c>
      <c r="AI68">
        <f t="shared" si="13"/>
        <v>2.29</v>
      </c>
      <c r="AJ68">
        <f t="shared" si="14"/>
        <v>1.26</v>
      </c>
      <c r="AK68">
        <f t="shared" si="15"/>
        <v>38</v>
      </c>
      <c r="AL68">
        <f t="shared" si="16"/>
        <v>32</v>
      </c>
      <c r="AM68">
        <f t="shared" si="17"/>
        <v>240</v>
      </c>
      <c r="AN68">
        <f t="shared" si="18"/>
        <v>13</v>
      </c>
      <c r="AO68">
        <f t="shared" si="19"/>
        <v>25</v>
      </c>
      <c r="AP68">
        <f t="shared" si="20"/>
        <v>0</v>
      </c>
      <c r="AQ68">
        <f t="shared" si="21"/>
        <v>32</v>
      </c>
      <c r="AR68">
        <f t="shared" si="22"/>
        <v>32</v>
      </c>
      <c r="AS68">
        <f t="shared" si="23"/>
        <v>32</v>
      </c>
      <c r="AT68">
        <f t="shared" si="24"/>
        <v>32</v>
      </c>
      <c r="AU68">
        <f t="shared" si="0"/>
        <v>1</v>
      </c>
      <c r="AV68">
        <f t="shared" si="25"/>
        <v>1</v>
      </c>
      <c r="AW68">
        <f t="shared" si="26"/>
        <v>1</v>
      </c>
      <c r="AX68">
        <f t="shared" si="34"/>
        <v>0.24</v>
      </c>
      <c r="AY68">
        <v>0.8</v>
      </c>
      <c r="AZ68">
        <f t="shared" si="27"/>
        <v>0</v>
      </c>
      <c r="BA68">
        <f t="shared" si="28"/>
        <v>406.4</v>
      </c>
      <c r="BB68">
        <f t="shared" si="29"/>
        <v>1612.8999999999999</v>
      </c>
      <c r="BC68">
        <f t="shared" si="30"/>
        <v>529.59</v>
      </c>
      <c r="BD68">
        <f t="shared" si="31"/>
        <v>48</v>
      </c>
      <c r="BE68">
        <f t="shared" si="32"/>
        <v>1</v>
      </c>
      <c r="BF68">
        <f t="shared" si="33"/>
        <v>0</v>
      </c>
    </row>
    <row r="69" spans="3:58" x14ac:dyDescent="0.25">
      <c r="C69" t="s">
        <v>77</v>
      </c>
      <c r="D69">
        <v>16.7</v>
      </c>
      <c r="E69">
        <v>2140</v>
      </c>
      <c r="F69">
        <v>22.2</v>
      </c>
      <c r="G69">
        <v>3500000</v>
      </c>
      <c r="H69">
        <v>42000</v>
      </c>
      <c r="I69">
        <v>40.4</v>
      </c>
      <c r="J69">
        <v>43.7</v>
      </c>
      <c r="K69">
        <v>74200</v>
      </c>
      <c r="L69">
        <v>31</v>
      </c>
      <c r="M69">
        <v>953000</v>
      </c>
      <c r="N69">
        <v>16400</v>
      </c>
      <c r="O69">
        <v>21.1</v>
      </c>
      <c r="P69">
        <v>18.3</v>
      </c>
      <c r="Q69">
        <v>29800</v>
      </c>
      <c r="R69">
        <v>8.41</v>
      </c>
      <c r="S69">
        <v>16.399999999999999</v>
      </c>
      <c r="T69">
        <v>127</v>
      </c>
      <c r="U69">
        <v>76.2</v>
      </c>
      <c r="V69">
        <v>11.1</v>
      </c>
      <c r="W69">
        <f t="shared" si="2"/>
        <v>43.7</v>
      </c>
      <c r="X69">
        <f t="shared" si="3"/>
        <v>83.3</v>
      </c>
      <c r="Y69">
        <f t="shared" si="4"/>
        <v>2140</v>
      </c>
      <c r="Z69">
        <f t="shared" si="5"/>
        <v>481.5</v>
      </c>
      <c r="AA69">
        <f t="shared" si="6"/>
        <v>240.75</v>
      </c>
      <c r="AB69">
        <f t="shared" si="7"/>
        <v>11.1</v>
      </c>
      <c r="AC69">
        <f t="shared" si="8"/>
        <v>10</v>
      </c>
      <c r="AD69">
        <f t="shared" si="9"/>
        <v>9.1</v>
      </c>
      <c r="AE69">
        <f t="shared" si="10"/>
        <v>5</v>
      </c>
      <c r="AF69">
        <v>8</v>
      </c>
      <c r="AG69">
        <f t="shared" si="11"/>
        <v>8</v>
      </c>
      <c r="AH69">
        <f t="shared" si="12"/>
        <v>1.26</v>
      </c>
      <c r="AI69">
        <f t="shared" si="13"/>
        <v>2</v>
      </c>
      <c r="AJ69">
        <f t="shared" si="14"/>
        <v>1.26</v>
      </c>
      <c r="AK69">
        <f t="shared" si="15"/>
        <v>38</v>
      </c>
      <c r="AL69">
        <f t="shared" si="16"/>
        <v>32</v>
      </c>
      <c r="AM69">
        <f t="shared" si="17"/>
        <v>240</v>
      </c>
      <c r="AN69">
        <f t="shared" si="18"/>
        <v>13</v>
      </c>
      <c r="AO69">
        <f t="shared" si="19"/>
        <v>25</v>
      </c>
      <c r="AP69">
        <f t="shared" si="20"/>
        <v>0</v>
      </c>
      <c r="AQ69">
        <f t="shared" si="21"/>
        <v>32</v>
      </c>
      <c r="AR69">
        <f t="shared" si="22"/>
        <v>32</v>
      </c>
      <c r="AS69">
        <f t="shared" si="23"/>
        <v>32</v>
      </c>
      <c r="AT69">
        <f t="shared" si="24"/>
        <v>32</v>
      </c>
      <c r="AU69">
        <f t="shared" si="0"/>
        <v>1</v>
      </c>
      <c r="AV69">
        <f t="shared" si="25"/>
        <v>1</v>
      </c>
      <c r="AW69">
        <f t="shared" si="26"/>
        <v>1</v>
      </c>
      <c r="AX69">
        <f t="shared" si="34"/>
        <v>0.27</v>
      </c>
      <c r="AY69">
        <v>0.8</v>
      </c>
      <c r="AZ69">
        <f t="shared" si="27"/>
        <v>0</v>
      </c>
      <c r="BA69">
        <f t="shared" si="28"/>
        <v>355.2</v>
      </c>
      <c r="BB69">
        <f t="shared" si="29"/>
        <v>1409.7</v>
      </c>
      <c r="BC69">
        <f t="shared" si="30"/>
        <v>462.87</v>
      </c>
      <c r="BD69">
        <f t="shared" si="31"/>
        <v>48</v>
      </c>
      <c r="BE69">
        <f t="shared" si="32"/>
        <v>1</v>
      </c>
      <c r="BF69">
        <f t="shared" si="33"/>
        <v>0</v>
      </c>
    </row>
    <row r="70" spans="3:58" x14ac:dyDescent="0.25">
      <c r="C70" t="s">
        <v>78</v>
      </c>
      <c r="D70">
        <v>14.5</v>
      </c>
      <c r="E70">
        <v>1850</v>
      </c>
      <c r="F70">
        <v>20.7</v>
      </c>
      <c r="G70">
        <v>3060000</v>
      </c>
      <c r="H70">
        <v>36400</v>
      </c>
      <c r="I70">
        <v>40.6</v>
      </c>
      <c r="J70">
        <v>42.9</v>
      </c>
      <c r="K70">
        <v>64400.000000000007</v>
      </c>
      <c r="L70">
        <v>30.2</v>
      </c>
      <c r="M70">
        <v>837000</v>
      </c>
      <c r="N70">
        <v>14300</v>
      </c>
      <c r="O70">
        <v>21.3</v>
      </c>
      <c r="P70">
        <v>17.7</v>
      </c>
      <c r="Q70">
        <v>25700</v>
      </c>
      <c r="R70">
        <v>7.26</v>
      </c>
      <c r="S70">
        <v>16.399999999999999</v>
      </c>
      <c r="T70">
        <v>127</v>
      </c>
      <c r="U70">
        <v>76.2</v>
      </c>
      <c r="V70">
        <v>9.5299999999999994</v>
      </c>
      <c r="W70">
        <f t="shared" si="2"/>
        <v>42.9</v>
      </c>
      <c r="X70">
        <f t="shared" si="3"/>
        <v>84.1</v>
      </c>
      <c r="Y70">
        <f t="shared" si="4"/>
        <v>1850</v>
      </c>
      <c r="Z70">
        <f t="shared" si="5"/>
        <v>416.25</v>
      </c>
      <c r="AA70">
        <f t="shared" si="6"/>
        <v>208.125</v>
      </c>
      <c r="AB70">
        <f t="shared" si="7"/>
        <v>9.5299999999999994</v>
      </c>
      <c r="AC70">
        <f t="shared" si="8"/>
        <v>10</v>
      </c>
      <c r="AD70">
        <f t="shared" si="9"/>
        <v>7.5299999999999994</v>
      </c>
      <c r="AE70">
        <f t="shared" si="10"/>
        <v>5</v>
      </c>
      <c r="AF70">
        <v>8</v>
      </c>
      <c r="AG70">
        <f t="shared" si="11"/>
        <v>8</v>
      </c>
      <c r="AH70">
        <f t="shared" si="12"/>
        <v>1.26</v>
      </c>
      <c r="AI70">
        <f t="shared" si="13"/>
        <v>1.72</v>
      </c>
      <c r="AJ70">
        <f t="shared" si="14"/>
        <v>1.26</v>
      </c>
      <c r="AK70">
        <f t="shared" si="15"/>
        <v>38</v>
      </c>
      <c r="AL70">
        <f t="shared" si="16"/>
        <v>32</v>
      </c>
      <c r="AM70">
        <f t="shared" si="17"/>
        <v>240</v>
      </c>
      <c r="AN70">
        <f t="shared" si="18"/>
        <v>13</v>
      </c>
      <c r="AO70">
        <f t="shared" si="19"/>
        <v>25</v>
      </c>
      <c r="AP70">
        <f t="shared" si="20"/>
        <v>0</v>
      </c>
      <c r="AQ70">
        <f t="shared" si="21"/>
        <v>32</v>
      </c>
      <c r="AR70">
        <f t="shared" si="22"/>
        <v>32</v>
      </c>
      <c r="AS70">
        <f t="shared" si="23"/>
        <v>32</v>
      </c>
      <c r="AT70">
        <f t="shared" si="24"/>
        <v>32</v>
      </c>
      <c r="AU70">
        <f t="shared" si="0"/>
        <v>1</v>
      </c>
      <c r="AV70">
        <f t="shared" si="25"/>
        <v>1</v>
      </c>
      <c r="AW70">
        <f t="shared" si="26"/>
        <v>1</v>
      </c>
      <c r="AX70">
        <f t="shared" si="34"/>
        <v>0.28999999999999998</v>
      </c>
      <c r="AY70">
        <v>0.8</v>
      </c>
      <c r="AZ70">
        <f t="shared" si="27"/>
        <v>0</v>
      </c>
      <c r="BA70">
        <f t="shared" si="28"/>
        <v>304.95999999999998</v>
      </c>
      <c r="BB70">
        <f t="shared" si="29"/>
        <v>1210.31</v>
      </c>
      <c r="BC70">
        <f t="shared" si="30"/>
        <v>397.40100000000001</v>
      </c>
      <c r="BD70">
        <f t="shared" si="31"/>
        <v>48</v>
      </c>
      <c r="BE70">
        <f t="shared" si="32"/>
        <v>1</v>
      </c>
      <c r="BF70">
        <f t="shared" si="33"/>
        <v>0</v>
      </c>
    </row>
    <row r="71" spans="3:58" x14ac:dyDescent="0.25">
      <c r="C71" t="s">
        <v>79</v>
      </c>
      <c r="D71">
        <v>12.1</v>
      </c>
      <c r="E71">
        <v>1550</v>
      </c>
      <c r="F71">
        <v>19.100000000000001</v>
      </c>
      <c r="G71">
        <v>2600000</v>
      </c>
      <c r="H71">
        <v>30600</v>
      </c>
      <c r="I71">
        <v>40.9</v>
      </c>
      <c r="J71">
        <v>42.4</v>
      </c>
      <c r="K71">
        <v>54400</v>
      </c>
      <c r="L71">
        <v>29</v>
      </c>
      <c r="M71">
        <v>716000</v>
      </c>
      <c r="N71">
        <v>12100</v>
      </c>
      <c r="O71">
        <v>21.5</v>
      </c>
      <c r="P71">
        <v>17.100000000000001</v>
      </c>
      <c r="Q71">
        <v>21500</v>
      </c>
      <c r="R71">
        <v>6.12</v>
      </c>
      <c r="S71">
        <v>16.5</v>
      </c>
      <c r="T71">
        <v>127</v>
      </c>
      <c r="U71">
        <v>76.2</v>
      </c>
      <c r="V71">
        <v>7.94</v>
      </c>
      <c r="W71">
        <f t="shared" si="2"/>
        <v>42.4</v>
      </c>
      <c r="X71">
        <f t="shared" si="3"/>
        <v>84.6</v>
      </c>
      <c r="Y71">
        <f t="shared" si="4"/>
        <v>1550</v>
      </c>
      <c r="Z71">
        <f t="shared" si="5"/>
        <v>348.75</v>
      </c>
      <c r="AA71">
        <f t="shared" si="6"/>
        <v>174.375</v>
      </c>
      <c r="AB71">
        <f t="shared" si="7"/>
        <v>7.94</v>
      </c>
      <c r="AC71">
        <f t="shared" si="8"/>
        <v>10</v>
      </c>
      <c r="AD71">
        <f t="shared" si="9"/>
        <v>5.94</v>
      </c>
      <c r="AE71">
        <f t="shared" si="10"/>
        <v>5</v>
      </c>
      <c r="AF71">
        <v>8</v>
      </c>
      <c r="AG71">
        <f t="shared" si="11"/>
        <v>6</v>
      </c>
      <c r="AH71">
        <f t="shared" si="12"/>
        <v>0.94500000000000006</v>
      </c>
      <c r="AI71">
        <f t="shared" si="13"/>
        <v>1.43</v>
      </c>
      <c r="AJ71">
        <f t="shared" si="14"/>
        <v>0.94500000000000006</v>
      </c>
      <c r="AK71">
        <f t="shared" si="15"/>
        <v>51</v>
      </c>
      <c r="AL71">
        <f t="shared" si="16"/>
        <v>24</v>
      </c>
      <c r="AM71">
        <f t="shared" si="17"/>
        <v>180</v>
      </c>
      <c r="AN71">
        <f t="shared" si="18"/>
        <v>17</v>
      </c>
      <c r="AO71">
        <f t="shared" si="19"/>
        <v>34</v>
      </c>
      <c r="AP71">
        <f t="shared" si="20"/>
        <v>0</v>
      </c>
      <c r="AQ71">
        <f t="shared" si="21"/>
        <v>34</v>
      </c>
      <c r="AR71">
        <f t="shared" si="22"/>
        <v>24</v>
      </c>
      <c r="AS71">
        <f t="shared" si="23"/>
        <v>24</v>
      </c>
      <c r="AT71">
        <f t="shared" si="24"/>
        <v>34</v>
      </c>
      <c r="AU71">
        <f t="shared" si="0"/>
        <v>1</v>
      </c>
      <c r="AV71">
        <f t="shared" si="25"/>
        <v>1</v>
      </c>
      <c r="AW71">
        <f t="shared" si="26"/>
        <v>1</v>
      </c>
      <c r="AX71">
        <f t="shared" si="34"/>
        <v>0.5</v>
      </c>
      <c r="AY71">
        <v>0.8</v>
      </c>
      <c r="AZ71">
        <f t="shared" si="27"/>
        <v>0</v>
      </c>
      <c r="BA71">
        <f t="shared" si="28"/>
        <v>269.96000000000004</v>
      </c>
      <c r="BB71">
        <f t="shared" si="29"/>
        <v>1008.38</v>
      </c>
      <c r="BC71">
        <f t="shared" si="30"/>
        <v>332.8845</v>
      </c>
      <c r="BD71">
        <f t="shared" si="31"/>
        <v>48</v>
      </c>
      <c r="BE71">
        <f t="shared" si="32"/>
        <v>1</v>
      </c>
      <c r="BF71">
        <f t="shared" si="33"/>
        <v>0</v>
      </c>
    </row>
    <row r="72" spans="3:58" x14ac:dyDescent="0.25">
      <c r="C72" t="s">
        <v>80</v>
      </c>
      <c r="D72">
        <v>9.8000000000000007</v>
      </c>
      <c r="E72">
        <v>1250</v>
      </c>
      <c r="F72">
        <v>17.5</v>
      </c>
      <c r="G72">
        <v>2120000</v>
      </c>
      <c r="H72">
        <v>24700</v>
      </c>
      <c r="I72">
        <v>41.1</v>
      </c>
      <c r="J72">
        <v>41.7</v>
      </c>
      <c r="K72">
        <v>43900</v>
      </c>
      <c r="L72">
        <v>28.4</v>
      </c>
      <c r="M72">
        <v>587000</v>
      </c>
      <c r="N72">
        <v>9830</v>
      </c>
      <c r="O72">
        <v>21.7</v>
      </c>
      <c r="P72">
        <v>16.5</v>
      </c>
      <c r="Q72">
        <v>17200</v>
      </c>
      <c r="R72">
        <v>4.93</v>
      </c>
      <c r="S72">
        <v>16.600000000000001</v>
      </c>
      <c r="T72">
        <v>127</v>
      </c>
      <c r="U72">
        <v>76.2</v>
      </c>
      <c r="V72">
        <v>6.35</v>
      </c>
      <c r="W72">
        <f t="shared" si="2"/>
        <v>41.7</v>
      </c>
      <c r="X72">
        <f t="shared" si="3"/>
        <v>85.3</v>
      </c>
      <c r="Y72">
        <f t="shared" si="4"/>
        <v>1250</v>
      </c>
      <c r="Z72">
        <f t="shared" si="5"/>
        <v>281.25</v>
      </c>
      <c r="AA72">
        <f t="shared" si="6"/>
        <v>140.625</v>
      </c>
      <c r="AB72">
        <f t="shared" si="7"/>
        <v>6.35</v>
      </c>
      <c r="AC72">
        <f t="shared" si="8"/>
        <v>10</v>
      </c>
      <c r="AD72">
        <f t="shared" si="9"/>
        <v>4.3499999999999996</v>
      </c>
      <c r="AE72">
        <f t="shared" si="10"/>
        <v>5</v>
      </c>
      <c r="AF72">
        <v>8</v>
      </c>
      <c r="AG72">
        <f t="shared" si="11"/>
        <v>5</v>
      </c>
      <c r="AH72">
        <f t="shared" si="12"/>
        <v>0.78749999999999998</v>
      </c>
      <c r="AI72">
        <f t="shared" si="13"/>
        <v>1.1399999999999999</v>
      </c>
      <c r="AJ72">
        <f t="shared" si="14"/>
        <v>0.78749999999999998</v>
      </c>
      <c r="AK72">
        <f t="shared" si="15"/>
        <v>61</v>
      </c>
      <c r="AL72">
        <f t="shared" si="16"/>
        <v>20</v>
      </c>
      <c r="AM72">
        <f t="shared" si="17"/>
        <v>150</v>
      </c>
      <c r="AN72">
        <f t="shared" si="18"/>
        <v>20</v>
      </c>
      <c r="AO72">
        <f t="shared" si="19"/>
        <v>41</v>
      </c>
      <c r="AP72">
        <f t="shared" si="20"/>
        <v>0</v>
      </c>
      <c r="AQ72">
        <f t="shared" si="21"/>
        <v>41</v>
      </c>
      <c r="AR72">
        <f t="shared" si="22"/>
        <v>20</v>
      </c>
      <c r="AS72">
        <f t="shared" si="23"/>
        <v>20</v>
      </c>
      <c r="AT72">
        <f t="shared" si="24"/>
        <v>41</v>
      </c>
      <c r="AU72">
        <f t="shared" si="0"/>
        <v>1</v>
      </c>
      <c r="AV72">
        <f t="shared" si="25"/>
        <v>1</v>
      </c>
      <c r="AW72">
        <f t="shared" si="26"/>
        <v>1</v>
      </c>
      <c r="AX72">
        <f t="shared" si="34"/>
        <v>0.6</v>
      </c>
      <c r="AY72">
        <v>0.8</v>
      </c>
      <c r="AZ72">
        <f t="shared" si="27"/>
        <v>0</v>
      </c>
      <c r="BA72">
        <f t="shared" si="28"/>
        <v>260.34999999999997</v>
      </c>
      <c r="BB72">
        <f t="shared" si="29"/>
        <v>806.44999999999993</v>
      </c>
      <c r="BC72">
        <f t="shared" si="30"/>
        <v>271.22437500000001</v>
      </c>
      <c r="BD72">
        <f t="shared" si="31"/>
        <v>48</v>
      </c>
      <c r="BE72">
        <f t="shared" si="32"/>
        <v>1</v>
      </c>
      <c r="BF72">
        <f t="shared" si="33"/>
        <v>0</v>
      </c>
    </row>
    <row r="73" spans="3:58" x14ac:dyDescent="0.25">
      <c r="C73" t="s">
        <v>81</v>
      </c>
      <c r="D73">
        <v>27.5</v>
      </c>
      <c r="E73">
        <v>3510</v>
      </c>
      <c r="F73">
        <v>28.7</v>
      </c>
      <c r="G73">
        <v>3170000</v>
      </c>
      <c r="H73">
        <v>45700</v>
      </c>
      <c r="I73">
        <v>30</v>
      </c>
      <c r="J73">
        <v>32.299999999999997</v>
      </c>
      <c r="K73">
        <v>82300</v>
      </c>
      <c r="L73">
        <v>17.3</v>
      </c>
      <c r="M73">
        <v>3170000</v>
      </c>
      <c r="N73">
        <v>45700</v>
      </c>
      <c r="O73">
        <v>30</v>
      </c>
      <c r="P73">
        <v>32.299999999999997</v>
      </c>
      <c r="Q73">
        <v>82300</v>
      </c>
      <c r="R73">
        <v>17.3</v>
      </c>
      <c r="S73">
        <v>19.7</v>
      </c>
      <c r="T73">
        <v>102</v>
      </c>
      <c r="U73">
        <v>102</v>
      </c>
      <c r="V73">
        <v>19.100000000000001</v>
      </c>
      <c r="W73">
        <f t="shared" si="2"/>
        <v>32.299999999999997</v>
      </c>
      <c r="X73">
        <f t="shared" si="3"/>
        <v>69.7</v>
      </c>
      <c r="Y73">
        <f t="shared" si="4"/>
        <v>3510</v>
      </c>
      <c r="Z73">
        <f t="shared" si="5"/>
        <v>789.75</v>
      </c>
      <c r="AA73">
        <f t="shared" si="6"/>
        <v>394.875</v>
      </c>
      <c r="AB73">
        <f t="shared" si="7"/>
        <v>19.100000000000001</v>
      </c>
      <c r="AC73">
        <f t="shared" si="8"/>
        <v>10</v>
      </c>
      <c r="AD73">
        <f t="shared" si="9"/>
        <v>17.100000000000001</v>
      </c>
      <c r="AE73">
        <f t="shared" si="10"/>
        <v>8</v>
      </c>
      <c r="AF73">
        <v>8</v>
      </c>
      <c r="AG73">
        <f t="shared" si="11"/>
        <v>8</v>
      </c>
      <c r="AH73">
        <f t="shared" si="12"/>
        <v>1.26</v>
      </c>
      <c r="AI73">
        <f t="shared" si="13"/>
        <v>3.44</v>
      </c>
      <c r="AJ73">
        <f t="shared" si="14"/>
        <v>1.26</v>
      </c>
      <c r="AK73">
        <f t="shared" si="15"/>
        <v>38</v>
      </c>
      <c r="AL73">
        <f t="shared" si="16"/>
        <v>32</v>
      </c>
      <c r="AM73">
        <f t="shared" si="17"/>
        <v>240</v>
      </c>
      <c r="AN73">
        <f t="shared" si="18"/>
        <v>12</v>
      </c>
      <c r="AO73">
        <f t="shared" si="19"/>
        <v>26</v>
      </c>
      <c r="AP73">
        <f t="shared" si="20"/>
        <v>0</v>
      </c>
      <c r="AQ73">
        <f t="shared" si="21"/>
        <v>32</v>
      </c>
      <c r="AR73">
        <f t="shared" si="22"/>
        <v>32</v>
      </c>
      <c r="AS73">
        <f t="shared" si="23"/>
        <v>32</v>
      </c>
      <c r="AT73">
        <f t="shared" si="24"/>
        <v>32</v>
      </c>
      <c r="AU73">
        <f t="shared" ref="AU73:AU135" si="35">IF(AS73-AL73&lt;0,0,1)</f>
        <v>1</v>
      </c>
      <c r="AV73">
        <f t="shared" si="25"/>
        <v>1</v>
      </c>
      <c r="AW73">
        <f t="shared" si="26"/>
        <v>1</v>
      </c>
      <c r="AX73">
        <f t="shared" ref="AX73:AX104" si="36">ROUND(1-(P73/MAX(AN73,AO73)),2)</f>
        <v>-0.24</v>
      </c>
      <c r="AY73">
        <v>0.8</v>
      </c>
      <c r="AZ73">
        <f t="shared" si="27"/>
        <v>0</v>
      </c>
      <c r="BA73">
        <f t="shared" si="28"/>
        <v>611.20000000000005</v>
      </c>
      <c r="BB73">
        <f t="shared" si="29"/>
        <v>1948.2</v>
      </c>
      <c r="BC73">
        <f t="shared" si="30"/>
        <v>653.22</v>
      </c>
      <c r="BD73">
        <f t="shared" si="31"/>
        <v>48</v>
      </c>
      <c r="BE73">
        <f t="shared" si="32"/>
        <v>1</v>
      </c>
      <c r="BF73">
        <f t="shared" si="33"/>
        <v>0</v>
      </c>
    </row>
    <row r="74" spans="3:58" x14ac:dyDescent="0.25">
      <c r="C74" t="s">
        <v>82</v>
      </c>
      <c r="D74">
        <v>23.4</v>
      </c>
      <c r="E74">
        <v>2970</v>
      </c>
      <c r="F74">
        <v>25.4</v>
      </c>
      <c r="G74">
        <v>2760000</v>
      </c>
      <c r="H74">
        <v>39000</v>
      </c>
      <c r="I74">
        <v>30.5</v>
      </c>
      <c r="J74">
        <v>31</v>
      </c>
      <c r="K74">
        <v>70100</v>
      </c>
      <c r="L74">
        <v>14.6</v>
      </c>
      <c r="M74">
        <v>2760000</v>
      </c>
      <c r="N74">
        <v>39000</v>
      </c>
      <c r="O74">
        <v>30.5</v>
      </c>
      <c r="P74">
        <v>31</v>
      </c>
      <c r="Q74">
        <v>70100</v>
      </c>
      <c r="R74">
        <v>14.6</v>
      </c>
      <c r="S74">
        <v>19.7</v>
      </c>
      <c r="T74">
        <v>102</v>
      </c>
      <c r="U74">
        <v>102</v>
      </c>
      <c r="V74">
        <v>15.9</v>
      </c>
      <c r="W74">
        <f t="shared" ref="W74:W135" si="37">J74</f>
        <v>31</v>
      </c>
      <c r="X74">
        <f t="shared" ref="X74:X135" si="38">T74-W74</f>
        <v>71</v>
      </c>
      <c r="Y74">
        <f t="shared" ref="Y74:Y135" si="39">E74</f>
        <v>2970</v>
      </c>
      <c r="Z74">
        <f t="shared" ref="Z74:Z135" si="40">Y74*0.225</f>
        <v>668.25</v>
      </c>
      <c r="AA74">
        <f t="shared" ref="AA74:AA135" si="41">MAX(Z74/2,B$3)</f>
        <v>334.125</v>
      </c>
      <c r="AB74">
        <f t="shared" ref="AB74:AB135" si="42">V74</f>
        <v>15.9</v>
      </c>
      <c r="AC74">
        <f t="shared" ref="AC74:AC135" si="43">B$4</f>
        <v>10</v>
      </c>
      <c r="AD74">
        <f t="shared" ref="AD74:AD135" si="44">IF(AB74&lt;6,AB74,AB74-2)</f>
        <v>13.9</v>
      </c>
      <c r="AE74">
        <f t="shared" ref="AE74:AE135" si="45">IF(AB74&lt;6,3,IF(AB74&lt;13,5,IF(AB74&lt;19,6,8)))</f>
        <v>6</v>
      </c>
      <c r="AF74">
        <v>8</v>
      </c>
      <c r="AG74">
        <f t="shared" ref="AG74:AG135" si="46">IF(ROUND(AD74+0.5,0)&gt;8,8,ROUND(AD74+0.5,0))</f>
        <v>8</v>
      </c>
      <c r="AH74">
        <f t="shared" ref="AH74:AH135" si="47">0.1575*AG74</f>
        <v>1.26</v>
      </c>
      <c r="AI74">
        <f t="shared" ref="AI74:AI135" si="48">ROUND(0.18*AB74,2)</f>
        <v>2.86</v>
      </c>
      <c r="AJ74">
        <f t="shared" ref="AJ74:AJ135" si="49">MIN(AH74,AI74)</f>
        <v>1.26</v>
      </c>
      <c r="AK74">
        <f t="shared" ref="AK74:AK135" si="50">ROUND(B$3/AJ74,0)</f>
        <v>38</v>
      </c>
      <c r="AL74">
        <f t="shared" ref="AL74:AL135" si="51">4*AG74</f>
        <v>32</v>
      </c>
      <c r="AM74">
        <f t="shared" ref="AM74:AM135" si="52">30*AG74</f>
        <v>240</v>
      </c>
      <c r="AN74">
        <f t="shared" ref="AN74:AN135" si="53">ROUND(AK74*W74/T74,0)</f>
        <v>12</v>
      </c>
      <c r="AO74">
        <f t="shared" ref="AO74:AO135" si="54">AK74-AN74</f>
        <v>26</v>
      </c>
      <c r="AP74">
        <f t="shared" ref="AP74:AP135" si="55">IF(MAX(AN74,AO74)&gt;AM74,T74,0)</f>
        <v>0</v>
      </c>
      <c r="AQ74">
        <f t="shared" ref="AQ74:AQ134" si="56">IF((AO74-(AP74/2))&lt;AL74,AL74,(AO74-(AP74/2)))</f>
        <v>32</v>
      </c>
      <c r="AR74">
        <f t="shared" ref="AR74:AR135" si="57">IF(AK74-AP74-AQ74&lt;AL74,AL74,AK74-AP74-AQ74)</f>
        <v>32</v>
      </c>
      <c r="AS74">
        <f t="shared" ref="AS74:AS135" si="58">MIN(AQ74:AR74)</f>
        <v>32</v>
      </c>
      <c r="AT74">
        <f t="shared" ref="AT74:AT135" si="59">MAX(AP74:AR74)</f>
        <v>32</v>
      </c>
      <c r="AU74">
        <f t="shared" si="35"/>
        <v>1</v>
      </c>
      <c r="AV74">
        <f t="shared" ref="AV74:AV135" si="60">IF(AM74-AT74&lt;0,0,1)</f>
        <v>1</v>
      </c>
      <c r="AW74">
        <f t="shared" ref="AW74:AW135" si="61">IF(AU74+AV74=2,1,0)</f>
        <v>1</v>
      </c>
      <c r="AX74">
        <f t="shared" si="36"/>
        <v>-0.19</v>
      </c>
      <c r="AY74">
        <v>0.8</v>
      </c>
      <c r="AZ74">
        <f t="shared" ref="AZ74:AZ135" si="62">IF(AX74&gt;AY74,1,0)</f>
        <v>0</v>
      </c>
      <c r="BA74">
        <f t="shared" ref="BA74:BA135" si="63">AQ74*V74</f>
        <v>508.8</v>
      </c>
      <c r="BB74">
        <f t="shared" ref="BB74:BB135" si="64">T74*V74</f>
        <v>1621.8</v>
      </c>
      <c r="BC74">
        <f t="shared" ref="BC74:BC135" si="65">0.75*(150*BA74+400*BB74)/1000</f>
        <v>543.78</v>
      </c>
      <c r="BD74">
        <f t="shared" ref="BD74:BD135" si="66">B$3</f>
        <v>48</v>
      </c>
      <c r="BE74">
        <f t="shared" ref="BE74:BE135" si="67">IF(BC74&gt;BD74,1,0)</f>
        <v>1</v>
      </c>
      <c r="BF74">
        <f t="shared" ref="BF74:BF135" si="68">IF(BE74+AZ74+AW74=3,1,0)</f>
        <v>0</v>
      </c>
    </row>
    <row r="75" spans="3:58" x14ac:dyDescent="0.25">
      <c r="C75" t="s">
        <v>83</v>
      </c>
      <c r="D75">
        <v>19</v>
      </c>
      <c r="E75">
        <v>2420</v>
      </c>
      <c r="F75">
        <v>22.2</v>
      </c>
      <c r="G75">
        <v>2300000</v>
      </c>
      <c r="H75">
        <v>32100</v>
      </c>
      <c r="I75">
        <v>30.7</v>
      </c>
      <c r="J75">
        <v>30</v>
      </c>
      <c r="K75">
        <v>57400</v>
      </c>
      <c r="L75">
        <v>11.9</v>
      </c>
      <c r="M75">
        <v>2300000</v>
      </c>
      <c r="N75">
        <v>32100</v>
      </c>
      <c r="O75">
        <v>30.7</v>
      </c>
      <c r="P75">
        <v>30</v>
      </c>
      <c r="Q75">
        <v>57400</v>
      </c>
      <c r="R75">
        <v>11.9</v>
      </c>
      <c r="S75">
        <v>19.7</v>
      </c>
      <c r="T75">
        <v>102</v>
      </c>
      <c r="U75">
        <v>102</v>
      </c>
      <c r="V75">
        <v>12.7</v>
      </c>
      <c r="W75">
        <f t="shared" si="37"/>
        <v>30</v>
      </c>
      <c r="X75">
        <f t="shared" si="38"/>
        <v>72</v>
      </c>
      <c r="Y75">
        <f t="shared" si="39"/>
        <v>2420</v>
      </c>
      <c r="Z75">
        <f t="shared" si="40"/>
        <v>544.5</v>
      </c>
      <c r="AA75">
        <f t="shared" si="41"/>
        <v>272.25</v>
      </c>
      <c r="AB75">
        <f t="shared" si="42"/>
        <v>12.7</v>
      </c>
      <c r="AC75">
        <f t="shared" si="43"/>
        <v>10</v>
      </c>
      <c r="AD75">
        <f t="shared" si="44"/>
        <v>10.7</v>
      </c>
      <c r="AE75">
        <f t="shared" si="45"/>
        <v>5</v>
      </c>
      <c r="AF75">
        <v>8</v>
      </c>
      <c r="AG75">
        <f t="shared" si="46"/>
        <v>8</v>
      </c>
      <c r="AH75">
        <f t="shared" si="47"/>
        <v>1.26</v>
      </c>
      <c r="AI75">
        <f t="shared" si="48"/>
        <v>2.29</v>
      </c>
      <c r="AJ75">
        <f t="shared" si="49"/>
        <v>1.26</v>
      </c>
      <c r="AK75">
        <f t="shared" si="50"/>
        <v>38</v>
      </c>
      <c r="AL75">
        <f t="shared" si="51"/>
        <v>32</v>
      </c>
      <c r="AM75">
        <f t="shared" si="52"/>
        <v>240</v>
      </c>
      <c r="AN75">
        <f t="shared" si="53"/>
        <v>11</v>
      </c>
      <c r="AO75">
        <f t="shared" si="54"/>
        <v>27</v>
      </c>
      <c r="AP75">
        <f t="shared" si="55"/>
        <v>0</v>
      </c>
      <c r="AQ75">
        <f t="shared" si="56"/>
        <v>32</v>
      </c>
      <c r="AR75">
        <f t="shared" si="57"/>
        <v>32</v>
      </c>
      <c r="AS75">
        <f t="shared" si="58"/>
        <v>32</v>
      </c>
      <c r="AT75">
        <f t="shared" si="59"/>
        <v>32</v>
      </c>
      <c r="AU75">
        <f t="shared" si="35"/>
        <v>1</v>
      </c>
      <c r="AV75">
        <f t="shared" si="60"/>
        <v>1</v>
      </c>
      <c r="AW75">
        <f t="shared" si="61"/>
        <v>1</v>
      </c>
      <c r="AX75">
        <f t="shared" si="36"/>
        <v>-0.11</v>
      </c>
      <c r="AY75">
        <v>0.8</v>
      </c>
      <c r="AZ75">
        <f t="shared" si="62"/>
        <v>0</v>
      </c>
      <c r="BA75">
        <f t="shared" si="63"/>
        <v>406.4</v>
      </c>
      <c r="BB75">
        <f t="shared" si="64"/>
        <v>1295.3999999999999</v>
      </c>
      <c r="BC75">
        <f t="shared" si="65"/>
        <v>434.34</v>
      </c>
      <c r="BD75">
        <f t="shared" si="66"/>
        <v>48</v>
      </c>
      <c r="BE75">
        <f t="shared" si="67"/>
        <v>1</v>
      </c>
      <c r="BF75">
        <f t="shared" si="68"/>
        <v>0</v>
      </c>
    </row>
    <row r="76" spans="3:58" x14ac:dyDescent="0.25">
      <c r="C76" t="s">
        <v>84</v>
      </c>
      <c r="D76">
        <v>16.8</v>
      </c>
      <c r="E76">
        <v>2130</v>
      </c>
      <c r="F76">
        <v>20.7</v>
      </c>
      <c r="G76">
        <v>2049999.9999999998</v>
      </c>
      <c r="H76">
        <v>28300</v>
      </c>
      <c r="I76">
        <v>31</v>
      </c>
      <c r="J76">
        <v>29.2</v>
      </c>
      <c r="K76">
        <v>50800</v>
      </c>
      <c r="L76">
        <v>10.5</v>
      </c>
      <c r="M76">
        <v>2049999.9999999998</v>
      </c>
      <c r="N76">
        <v>28300</v>
      </c>
      <c r="O76">
        <v>31</v>
      </c>
      <c r="P76">
        <v>29.2</v>
      </c>
      <c r="Q76">
        <v>50800</v>
      </c>
      <c r="R76">
        <v>10.5</v>
      </c>
      <c r="S76">
        <v>19.7</v>
      </c>
      <c r="T76">
        <v>102</v>
      </c>
      <c r="U76">
        <v>102</v>
      </c>
      <c r="V76">
        <v>11.1</v>
      </c>
      <c r="W76">
        <f t="shared" si="37"/>
        <v>29.2</v>
      </c>
      <c r="X76">
        <f t="shared" si="38"/>
        <v>72.8</v>
      </c>
      <c r="Y76">
        <f t="shared" si="39"/>
        <v>2130</v>
      </c>
      <c r="Z76">
        <f t="shared" si="40"/>
        <v>479.25</v>
      </c>
      <c r="AA76">
        <f t="shared" si="41"/>
        <v>239.625</v>
      </c>
      <c r="AB76">
        <f t="shared" si="42"/>
        <v>11.1</v>
      </c>
      <c r="AC76">
        <f t="shared" si="43"/>
        <v>10</v>
      </c>
      <c r="AD76">
        <f t="shared" si="44"/>
        <v>9.1</v>
      </c>
      <c r="AE76">
        <f t="shared" si="45"/>
        <v>5</v>
      </c>
      <c r="AF76">
        <v>8</v>
      </c>
      <c r="AG76">
        <f t="shared" si="46"/>
        <v>8</v>
      </c>
      <c r="AH76">
        <f t="shared" si="47"/>
        <v>1.26</v>
      </c>
      <c r="AI76">
        <f t="shared" si="48"/>
        <v>2</v>
      </c>
      <c r="AJ76">
        <f t="shared" si="49"/>
        <v>1.26</v>
      </c>
      <c r="AK76">
        <f t="shared" si="50"/>
        <v>38</v>
      </c>
      <c r="AL76">
        <f t="shared" si="51"/>
        <v>32</v>
      </c>
      <c r="AM76">
        <f t="shared" si="52"/>
        <v>240</v>
      </c>
      <c r="AN76">
        <f t="shared" si="53"/>
        <v>11</v>
      </c>
      <c r="AO76">
        <f t="shared" si="54"/>
        <v>27</v>
      </c>
      <c r="AP76">
        <f t="shared" si="55"/>
        <v>0</v>
      </c>
      <c r="AQ76">
        <f t="shared" si="56"/>
        <v>32</v>
      </c>
      <c r="AR76">
        <f t="shared" si="57"/>
        <v>32</v>
      </c>
      <c r="AS76">
        <f t="shared" si="58"/>
        <v>32</v>
      </c>
      <c r="AT76">
        <f t="shared" si="59"/>
        <v>32</v>
      </c>
      <c r="AU76">
        <f t="shared" si="35"/>
        <v>1</v>
      </c>
      <c r="AV76">
        <f t="shared" si="60"/>
        <v>1</v>
      </c>
      <c r="AW76">
        <f t="shared" si="61"/>
        <v>1</v>
      </c>
      <c r="AX76">
        <f t="shared" si="36"/>
        <v>-0.08</v>
      </c>
      <c r="AY76">
        <v>0.8</v>
      </c>
      <c r="AZ76">
        <f t="shared" si="62"/>
        <v>0</v>
      </c>
      <c r="BA76">
        <f t="shared" si="63"/>
        <v>355.2</v>
      </c>
      <c r="BB76">
        <f t="shared" si="64"/>
        <v>1132.2</v>
      </c>
      <c r="BC76">
        <f t="shared" si="65"/>
        <v>379.62</v>
      </c>
      <c r="BD76">
        <f t="shared" si="66"/>
        <v>48</v>
      </c>
      <c r="BE76">
        <f t="shared" si="67"/>
        <v>1</v>
      </c>
      <c r="BF76">
        <f t="shared" si="68"/>
        <v>0</v>
      </c>
    </row>
    <row r="77" spans="3:58" x14ac:dyDescent="0.25">
      <c r="C77" t="s">
        <v>85</v>
      </c>
      <c r="D77">
        <v>14.6</v>
      </c>
      <c r="E77">
        <v>1850</v>
      </c>
      <c r="F77">
        <v>19.100000000000001</v>
      </c>
      <c r="G77">
        <v>1800000</v>
      </c>
      <c r="H77">
        <v>24600</v>
      </c>
      <c r="I77">
        <v>31.2</v>
      </c>
      <c r="J77">
        <v>28.7</v>
      </c>
      <c r="K77">
        <v>44100</v>
      </c>
      <c r="L77">
        <v>9.09</v>
      </c>
      <c r="M77">
        <v>1800000</v>
      </c>
      <c r="N77">
        <v>24600</v>
      </c>
      <c r="O77">
        <v>31.2</v>
      </c>
      <c r="P77">
        <v>28.7</v>
      </c>
      <c r="Q77">
        <v>44100</v>
      </c>
      <c r="R77">
        <v>9.09</v>
      </c>
      <c r="S77">
        <v>19.8</v>
      </c>
      <c r="T77">
        <v>102</v>
      </c>
      <c r="U77">
        <v>102</v>
      </c>
      <c r="V77">
        <v>9.5299999999999994</v>
      </c>
      <c r="W77">
        <f t="shared" si="37"/>
        <v>28.7</v>
      </c>
      <c r="X77">
        <f t="shared" si="38"/>
        <v>73.3</v>
      </c>
      <c r="Y77">
        <f t="shared" si="39"/>
        <v>1850</v>
      </c>
      <c r="Z77">
        <f t="shared" si="40"/>
        <v>416.25</v>
      </c>
      <c r="AA77">
        <f t="shared" si="41"/>
        <v>208.125</v>
      </c>
      <c r="AB77">
        <f t="shared" si="42"/>
        <v>9.5299999999999994</v>
      </c>
      <c r="AC77">
        <f t="shared" si="43"/>
        <v>10</v>
      </c>
      <c r="AD77">
        <f t="shared" si="44"/>
        <v>7.5299999999999994</v>
      </c>
      <c r="AE77">
        <f t="shared" si="45"/>
        <v>5</v>
      </c>
      <c r="AF77">
        <v>8</v>
      </c>
      <c r="AG77">
        <f t="shared" si="46"/>
        <v>8</v>
      </c>
      <c r="AH77">
        <f t="shared" si="47"/>
        <v>1.26</v>
      </c>
      <c r="AI77">
        <f t="shared" si="48"/>
        <v>1.72</v>
      </c>
      <c r="AJ77">
        <f t="shared" si="49"/>
        <v>1.26</v>
      </c>
      <c r="AK77">
        <f t="shared" si="50"/>
        <v>38</v>
      </c>
      <c r="AL77">
        <f t="shared" si="51"/>
        <v>32</v>
      </c>
      <c r="AM77">
        <f t="shared" si="52"/>
        <v>240</v>
      </c>
      <c r="AN77">
        <f t="shared" si="53"/>
        <v>11</v>
      </c>
      <c r="AO77">
        <f t="shared" si="54"/>
        <v>27</v>
      </c>
      <c r="AP77">
        <f t="shared" si="55"/>
        <v>0</v>
      </c>
      <c r="AQ77">
        <f t="shared" si="56"/>
        <v>32</v>
      </c>
      <c r="AR77">
        <f t="shared" si="57"/>
        <v>32</v>
      </c>
      <c r="AS77">
        <f t="shared" si="58"/>
        <v>32</v>
      </c>
      <c r="AT77">
        <f t="shared" si="59"/>
        <v>32</v>
      </c>
      <c r="AU77">
        <f t="shared" si="35"/>
        <v>1</v>
      </c>
      <c r="AV77">
        <f t="shared" si="60"/>
        <v>1</v>
      </c>
      <c r="AW77">
        <f t="shared" si="61"/>
        <v>1</v>
      </c>
      <c r="AX77">
        <f t="shared" si="36"/>
        <v>-0.06</v>
      </c>
      <c r="AY77">
        <v>0.8</v>
      </c>
      <c r="AZ77">
        <f t="shared" si="62"/>
        <v>0</v>
      </c>
      <c r="BA77">
        <f t="shared" si="63"/>
        <v>304.95999999999998</v>
      </c>
      <c r="BB77">
        <f t="shared" si="64"/>
        <v>972.06</v>
      </c>
      <c r="BC77">
        <f t="shared" si="65"/>
        <v>325.92599999999999</v>
      </c>
      <c r="BD77">
        <f t="shared" si="66"/>
        <v>48</v>
      </c>
      <c r="BE77">
        <f t="shared" si="67"/>
        <v>1</v>
      </c>
      <c r="BF77">
        <f t="shared" si="68"/>
        <v>0</v>
      </c>
    </row>
    <row r="78" spans="3:58" x14ac:dyDescent="0.25">
      <c r="C78" t="s">
        <v>86</v>
      </c>
      <c r="D78">
        <v>12.2</v>
      </c>
      <c r="E78">
        <v>1550</v>
      </c>
      <c r="F78">
        <v>17.5</v>
      </c>
      <c r="G78">
        <v>1530000</v>
      </c>
      <c r="H78">
        <v>20800</v>
      </c>
      <c r="I78">
        <v>31.5</v>
      </c>
      <c r="J78">
        <v>28.2</v>
      </c>
      <c r="K78">
        <v>37000</v>
      </c>
      <c r="L78">
        <v>7.62</v>
      </c>
      <c r="M78">
        <v>1530000</v>
      </c>
      <c r="N78">
        <v>20800</v>
      </c>
      <c r="O78">
        <v>31.5</v>
      </c>
      <c r="P78">
        <v>28.2</v>
      </c>
      <c r="Q78">
        <v>37000</v>
      </c>
      <c r="R78">
        <v>7.62</v>
      </c>
      <c r="S78">
        <v>19.8</v>
      </c>
      <c r="T78">
        <v>102</v>
      </c>
      <c r="U78">
        <v>102</v>
      </c>
      <c r="V78">
        <v>7.94</v>
      </c>
      <c r="W78">
        <f t="shared" si="37"/>
        <v>28.2</v>
      </c>
      <c r="X78">
        <f t="shared" si="38"/>
        <v>73.8</v>
      </c>
      <c r="Y78">
        <f t="shared" si="39"/>
        <v>1550</v>
      </c>
      <c r="Z78">
        <f t="shared" si="40"/>
        <v>348.75</v>
      </c>
      <c r="AA78">
        <f t="shared" si="41"/>
        <v>174.375</v>
      </c>
      <c r="AB78">
        <f t="shared" si="42"/>
        <v>7.94</v>
      </c>
      <c r="AC78">
        <f t="shared" si="43"/>
        <v>10</v>
      </c>
      <c r="AD78">
        <f t="shared" si="44"/>
        <v>5.94</v>
      </c>
      <c r="AE78">
        <f t="shared" si="45"/>
        <v>5</v>
      </c>
      <c r="AF78">
        <v>8</v>
      </c>
      <c r="AG78">
        <f t="shared" si="46"/>
        <v>6</v>
      </c>
      <c r="AH78">
        <f t="shared" si="47"/>
        <v>0.94500000000000006</v>
      </c>
      <c r="AI78">
        <f t="shared" si="48"/>
        <v>1.43</v>
      </c>
      <c r="AJ78">
        <f t="shared" si="49"/>
        <v>0.94500000000000006</v>
      </c>
      <c r="AK78">
        <f t="shared" si="50"/>
        <v>51</v>
      </c>
      <c r="AL78">
        <f t="shared" si="51"/>
        <v>24</v>
      </c>
      <c r="AM78">
        <f t="shared" si="52"/>
        <v>180</v>
      </c>
      <c r="AN78">
        <f t="shared" si="53"/>
        <v>14</v>
      </c>
      <c r="AO78">
        <f t="shared" si="54"/>
        <v>37</v>
      </c>
      <c r="AP78">
        <f t="shared" si="55"/>
        <v>0</v>
      </c>
      <c r="AQ78">
        <f t="shared" si="56"/>
        <v>37</v>
      </c>
      <c r="AR78">
        <f t="shared" si="57"/>
        <v>24</v>
      </c>
      <c r="AS78">
        <f t="shared" si="58"/>
        <v>24</v>
      </c>
      <c r="AT78">
        <f t="shared" si="59"/>
        <v>37</v>
      </c>
      <c r="AU78">
        <f t="shared" si="35"/>
        <v>1</v>
      </c>
      <c r="AV78">
        <f t="shared" si="60"/>
        <v>1</v>
      </c>
      <c r="AW78">
        <f t="shared" si="61"/>
        <v>1</v>
      </c>
      <c r="AX78">
        <f t="shared" si="36"/>
        <v>0.24</v>
      </c>
      <c r="AY78">
        <v>0.8</v>
      </c>
      <c r="AZ78">
        <f t="shared" si="62"/>
        <v>0</v>
      </c>
      <c r="BA78">
        <f t="shared" si="63"/>
        <v>293.78000000000003</v>
      </c>
      <c r="BB78">
        <f t="shared" si="64"/>
        <v>809.88</v>
      </c>
      <c r="BC78">
        <f t="shared" si="65"/>
        <v>276.01425</v>
      </c>
      <c r="BD78">
        <f t="shared" si="66"/>
        <v>48</v>
      </c>
      <c r="BE78">
        <f t="shared" si="67"/>
        <v>1</v>
      </c>
      <c r="BF78">
        <f t="shared" si="68"/>
        <v>0</v>
      </c>
    </row>
    <row r="79" spans="3:58" x14ac:dyDescent="0.25">
      <c r="C79" t="s">
        <v>87</v>
      </c>
      <c r="D79">
        <v>9.8000000000000007</v>
      </c>
      <c r="E79">
        <v>1250</v>
      </c>
      <c r="F79">
        <v>15.9</v>
      </c>
      <c r="G79">
        <v>1250000</v>
      </c>
      <c r="H79">
        <v>16900</v>
      </c>
      <c r="I79">
        <v>31.8</v>
      </c>
      <c r="J79">
        <v>27.4</v>
      </c>
      <c r="K79">
        <v>29800</v>
      </c>
      <c r="L79">
        <v>6.12</v>
      </c>
      <c r="M79">
        <v>1250000</v>
      </c>
      <c r="N79">
        <v>16900</v>
      </c>
      <c r="O79">
        <v>31.8</v>
      </c>
      <c r="P79">
        <v>27.4</v>
      </c>
      <c r="Q79">
        <v>29800</v>
      </c>
      <c r="R79">
        <v>6.12</v>
      </c>
      <c r="S79">
        <v>19.899999999999999</v>
      </c>
      <c r="T79">
        <v>102</v>
      </c>
      <c r="U79">
        <v>102</v>
      </c>
      <c r="V79">
        <v>6.35</v>
      </c>
      <c r="W79">
        <f t="shared" si="37"/>
        <v>27.4</v>
      </c>
      <c r="X79">
        <f t="shared" si="38"/>
        <v>74.599999999999994</v>
      </c>
      <c r="Y79">
        <f t="shared" si="39"/>
        <v>1250</v>
      </c>
      <c r="Z79">
        <f t="shared" si="40"/>
        <v>281.25</v>
      </c>
      <c r="AA79">
        <f t="shared" si="41"/>
        <v>140.625</v>
      </c>
      <c r="AB79">
        <f t="shared" si="42"/>
        <v>6.35</v>
      </c>
      <c r="AC79">
        <f t="shared" si="43"/>
        <v>10</v>
      </c>
      <c r="AD79">
        <f t="shared" si="44"/>
        <v>4.3499999999999996</v>
      </c>
      <c r="AE79">
        <f t="shared" si="45"/>
        <v>5</v>
      </c>
      <c r="AF79">
        <v>8</v>
      </c>
      <c r="AG79">
        <f t="shared" si="46"/>
        <v>5</v>
      </c>
      <c r="AH79">
        <f t="shared" si="47"/>
        <v>0.78749999999999998</v>
      </c>
      <c r="AI79">
        <f t="shared" si="48"/>
        <v>1.1399999999999999</v>
      </c>
      <c r="AJ79">
        <f t="shared" si="49"/>
        <v>0.78749999999999998</v>
      </c>
      <c r="AK79">
        <f t="shared" si="50"/>
        <v>61</v>
      </c>
      <c r="AL79">
        <f t="shared" si="51"/>
        <v>20</v>
      </c>
      <c r="AM79">
        <f t="shared" si="52"/>
        <v>150</v>
      </c>
      <c r="AN79">
        <f t="shared" si="53"/>
        <v>16</v>
      </c>
      <c r="AO79">
        <f t="shared" si="54"/>
        <v>45</v>
      </c>
      <c r="AP79">
        <f t="shared" si="55"/>
        <v>0</v>
      </c>
      <c r="AQ79">
        <f t="shared" si="56"/>
        <v>45</v>
      </c>
      <c r="AR79">
        <f t="shared" si="57"/>
        <v>20</v>
      </c>
      <c r="AS79">
        <f t="shared" si="58"/>
        <v>20</v>
      </c>
      <c r="AT79">
        <f t="shared" si="59"/>
        <v>45</v>
      </c>
      <c r="AU79">
        <f t="shared" si="35"/>
        <v>1</v>
      </c>
      <c r="AV79">
        <f t="shared" si="60"/>
        <v>1</v>
      </c>
      <c r="AW79">
        <f t="shared" si="61"/>
        <v>1</v>
      </c>
      <c r="AX79">
        <f t="shared" si="36"/>
        <v>0.39</v>
      </c>
      <c r="AY79">
        <v>0.8</v>
      </c>
      <c r="AZ79">
        <f t="shared" si="62"/>
        <v>0</v>
      </c>
      <c r="BA79">
        <f t="shared" si="63"/>
        <v>285.75</v>
      </c>
      <c r="BB79">
        <f t="shared" si="64"/>
        <v>647.69999999999993</v>
      </c>
      <c r="BC79">
        <f t="shared" si="65"/>
        <v>226.456875</v>
      </c>
      <c r="BD79">
        <f t="shared" si="66"/>
        <v>48</v>
      </c>
      <c r="BE79">
        <f t="shared" si="67"/>
        <v>1</v>
      </c>
      <c r="BF79">
        <f t="shared" si="68"/>
        <v>0</v>
      </c>
    </row>
    <row r="80" spans="3:58" x14ac:dyDescent="0.25">
      <c r="C80" t="s">
        <v>88</v>
      </c>
      <c r="D80">
        <v>17.600000000000001</v>
      </c>
      <c r="E80">
        <v>2260</v>
      </c>
      <c r="F80">
        <v>22.2</v>
      </c>
      <c r="G80">
        <v>2210000</v>
      </c>
      <c r="H80">
        <v>31500</v>
      </c>
      <c r="I80">
        <v>31.2</v>
      </c>
      <c r="J80">
        <v>31.5</v>
      </c>
      <c r="K80">
        <v>56700</v>
      </c>
      <c r="L80">
        <v>12.7</v>
      </c>
      <c r="M80">
        <v>1570000</v>
      </c>
      <c r="N80">
        <v>24600</v>
      </c>
      <c r="O80">
        <v>26.4</v>
      </c>
      <c r="P80">
        <v>25.2</v>
      </c>
      <c r="Q80">
        <v>44100</v>
      </c>
      <c r="R80">
        <v>11.1</v>
      </c>
      <c r="S80">
        <v>18.2</v>
      </c>
      <c r="T80">
        <v>102</v>
      </c>
      <c r="U80">
        <v>88.9</v>
      </c>
      <c r="V80">
        <v>12.7</v>
      </c>
      <c r="W80">
        <f t="shared" si="37"/>
        <v>31.5</v>
      </c>
      <c r="X80">
        <f t="shared" si="38"/>
        <v>70.5</v>
      </c>
      <c r="Y80">
        <f t="shared" si="39"/>
        <v>2260</v>
      </c>
      <c r="Z80">
        <f t="shared" si="40"/>
        <v>508.5</v>
      </c>
      <c r="AA80">
        <f t="shared" si="41"/>
        <v>254.25</v>
      </c>
      <c r="AB80">
        <f t="shared" si="42"/>
        <v>12.7</v>
      </c>
      <c r="AC80">
        <f t="shared" si="43"/>
        <v>10</v>
      </c>
      <c r="AD80">
        <f t="shared" si="44"/>
        <v>10.7</v>
      </c>
      <c r="AE80">
        <f t="shared" si="45"/>
        <v>5</v>
      </c>
      <c r="AF80">
        <v>8</v>
      </c>
      <c r="AG80">
        <f t="shared" si="46"/>
        <v>8</v>
      </c>
      <c r="AH80">
        <f t="shared" si="47"/>
        <v>1.26</v>
      </c>
      <c r="AI80">
        <f t="shared" si="48"/>
        <v>2.29</v>
      </c>
      <c r="AJ80">
        <f t="shared" si="49"/>
        <v>1.26</v>
      </c>
      <c r="AK80">
        <f t="shared" si="50"/>
        <v>38</v>
      </c>
      <c r="AL80">
        <f t="shared" si="51"/>
        <v>32</v>
      </c>
      <c r="AM80">
        <f t="shared" si="52"/>
        <v>240</v>
      </c>
      <c r="AN80">
        <f t="shared" si="53"/>
        <v>12</v>
      </c>
      <c r="AO80">
        <f t="shared" si="54"/>
        <v>26</v>
      </c>
      <c r="AP80">
        <f t="shared" si="55"/>
        <v>0</v>
      </c>
      <c r="AQ80">
        <f t="shared" si="56"/>
        <v>32</v>
      </c>
      <c r="AR80">
        <f t="shared" si="57"/>
        <v>32</v>
      </c>
      <c r="AS80">
        <f t="shared" si="58"/>
        <v>32</v>
      </c>
      <c r="AT80">
        <f t="shared" si="59"/>
        <v>32</v>
      </c>
      <c r="AU80">
        <f t="shared" si="35"/>
        <v>1</v>
      </c>
      <c r="AV80">
        <f t="shared" si="60"/>
        <v>1</v>
      </c>
      <c r="AW80">
        <f t="shared" si="61"/>
        <v>1</v>
      </c>
      <c r="AX80">
        <f t="shared" si="36"/>
        <v>0.03</v>
      </c>
      <c r="AY80">
        <v>0.8</v>
      </c>
      <c r="AZ80">
        <f t="shared" si="62"/>
        <v>0</v>
      </c>
      <c r="BA80">
        <f t="shared" si="63"/>
        <v>406.4</v>
      </c>
      <c r="BB80">
        <f t="shared" si="64"/>
        <v>1295.3999999999999</v>
      </c>
      <c r="BC80">
        <f t="shared" si="65"/>
        <v>434.34</v>
      </c>
      <c r="BD80">
        <f t="shared" si="66"/>
        <v>48</v>
      </c>
      <c r="BE80">
        <f t="shared" si="67"/>
        <v>1</v>
      </c>
      <c r="BF80">
        <f t="shared" si="68"/>
        <v>0</v>
      </c>
    </row>
    <row r="81" spans="3:58" x14ac:dyDescent="0.25">
      <c r="C81" t="s">
        <v>89</v>
      </c>
      <c r="D81">
        <v>13.5</v>
      </c>
      <c r="E81">
        <v>1730</v>
      </c>
      <c r="F81">
        <v>19.100000000000001</v>
      </c>
      <c r="G81">
        <v>1730000</v>
      </c>
      <c r="H81">
        <v>24300</v>
      </c>
      <c r="I81">
        <v>31.8</v>
      </c>
      <c r="J81">
        <v>30.5</v>
      </c>
      <c r="K81">
        <v>43600</v>
      </c>
      <c r="L81">
        <v>10.8</v>
      </c>
      <c r="M81">
        <v>1230000</v>
      </c>
      <c r="N81">
        <v>19000</v>
      </c>
      <c r="O81">
        <v>26.7</v>
      </c>
      <c r="P81">
        <v>24.1</v>
      </c>
      <c r="Q81">
        <v>33800</v>
      </c>
      <c r="R81">
        <v>8.51</v>
      </c>
      <c r="S81">
        <v>18.3</v>
      </c>
      <c r="T81">
        <v>102</v>
      </c>
      <c r="U81">
        <v>88.9</v>
      </c>
      <c r="V81">
        <v>9.5299999999999994</v>
      </c>
      <c r="W81">
        <f t="shared" si="37"/>
        <v>30.5</v>
      </c>
      <c r="X81">
        <f t="shared" si="38"/>
        <v>71.5</v>
      </c>
      <c r="Y81">
        <f t="shared" si="39"/>
        <v>1730</v>
      </c>
      <c r="Z81">
        <f t="shared" si="40"/>
        <v>389.25</v>
      </c>
      <c r="AA81">
        <f t="shared" si="41"/>
        <v>194.625</v>
      </c>
      <c r="AB81">
        <f t="shared" si="42"/>
        <v>9.5299999999999994</v>
      </c>
      <c r="AC81">
        <f t="shared" si="43"/>
        <v>10</v>
      </c>
      <c r="AD81">
        <f t="shared" si="44"/>
        <v>7.5299999999999994</v>
      </c>
      <c r="AE81">
        <f t="shared" si="45"/>
        <v>5</v>
      </c>
      <c r="AF81">
        <v>8</v>
      </c>
      <c r="AG81">
        <f t="shared" si="46"/>
        <v>8</v>
      </c>
      <c r="AH81">
        <f t="shared" si="47"/>
        <v>1.26</v>
      </c>
      <c r="AI81">
        <f t="shared" si="48"/>
        <v>1.72</v>
      </c>
      <c r="AJ81">
        <f t="shared" si="49"/>
        <v>1.26</v>
      </c>
      <c r="AK81">
        <f t="shared" si="50"/>
        <v>38</v>
      </c>
      <c r="AL81">
        <f t="shared" si="51"/>
        <v>32</v>
      </c>
      <c r="AM81">
        <f t="shared" si="52"/>
        <v>240</v>
      </c>
      <c r="AN81">
        <f t="shared" si="53"/>
        <v>11</v>
      </c>
      <c r="AO81">
        <f t="shared" si="54"/>
        <v>27</v>
      </c>
      <c r="AP81">
        <f t="shared" si="55"/>
        <v>0</v>
      </c>
      <c r="AQ81">
        <f t="shared" si="56"/>
        <v>32</v>
      </c>
      <c r="AR81">
        <f t="shared" si="57"/>
        <v>32</v>
      </c>
      <c r="AS81">
        <f t="shared" si="58"/>
        <v>32</v>
      </c>
      <c r="AT81">
        <f t="shared" si="59"/>
        <v>32</v>
      </c>
      <c r="AU81">
        <f t="shared" si="35"/>
        <v>1</v>
      </c>
      <c r="AV81">
        <f t="shared" si="60"/>
        <v>1</v>
      </c>
      <c r="AW81">
        <f t="shared" si="61"/>
        <v>1</v>
      </c>
      <c r="AX81">
        <f t="shared" si="36"/>
        <v>0.11</v>
      </c>
      <c r="AY81">
        <v>0.8</v>
      </c>
      <c r="AZ81">
        <f t="shared" si="62"/>
        <v>0</v>
      </c>
      <c r="BA81">
        <f t="shared" si="63"/>
        <v>304.95999999999998</v>
      </c>
      <c r="BB81">
        <f t="shared" si="64"/>
        <v>972.06</v>
      </c>
      <c r="BC81">
        <f t="shared" si="65"/>
        <v>325.92599999999999</v>
      </c>
      <c r="BD81">
        <f t="shared" si="66"/>
        <v>48</v>
      </c>
      <c r="BE81">
        <f t="shared" si="67"/>
        <v>1</v>
      </c>
      <c r="BF81">
        <f t="shared" si="68"/>
        <v>0</v>
      </c>
    </row>
    <row r="82" spans="3:58" x14ac:dyDescent="0.25">
      <c r="C82" t="s">
        <v>90</v>
      </c>
      <c r="D82">
        <v>11.4</v>
      </c>
      <c r="E82">
        <v>1450</v>
      </c>
      <c r="F82">
        <v>17.5</v>
      </c>
      <c r="G82">
        <v>1470000</v>
      </c>
      <c r="H82">
        <v>20500</v>
      </c>
      <c r="I82">
        <v>31.8</v>
      </c>
      <c r="J82">
        <v>29.7</v>
      </c>
      <c r="K82">
        <v>36700</v>
      </c>
      <c r="L82">
        <v>10.199999999999999</v>
      </c>
      <c r="M82">
        <v>1050000</v>
      </c>
      <c r="N82">
        <v>16100.000000000002</v>
      </c>
      <c r="O82">
        <v>26.9</v>
      </c>
      <c r="P82">
        <v>23.4</v>
      </c>
      <c r="Q82">
        <v>28500</v>
      </c>
      <c r="R82">
        <v>7.14</v>
      </c>
      <c r="S82">
        <v>18.3</v>
      </c>
      <c r="T82">
        <v>102</v>
      </c>
      <c r="U82">
        <v>88.9</v>
      </c>
      <c r="V82">
        <v>7.94</v>
      </c>
      <c r="W82">
        <f t="shared" si="37"/>
        <v>29.7</v>
      </c>
      <c r="X82">
        <f t="shared" si="38"/>
        <v>72.3</v>
      </c>
      <c r="Y82">
        <f t="shared" si="39"/>
        <v>1450</v>
      </c>
      <c r="Z82">
        <f t="shared" si="40"/>
        <v>326.25</v>
      </c>
      <c r="AA82">
        <f t="shared" si="41"/>
        <v>163.125</v>
      </c>
      <c r="AB82">
        <f t="shared" si="42"/>
        <v>7.94</v>
      </c>
      <c r="AC82">
        <f t="shared" si="43"/>
        <v>10</v>
      </c>
      <c r="AD82">
        <f t="shared" si="44"/>
        <v>5.94</v>
      </c>
      <c r="AE82">
        <f t="shared" si="45"/>
        <v>5</v>
      </c>
      <c r="AF82">
        <v>8</v>
      </c>
      <c r="AG82">
        <f t="shared" si="46"/>
        <v>6</v>
      </c>
      <c r="AH82">
        <f t="shared" si="47"/>
        <v>0.94500000000000006</v>
      </c>
      <c r="AI82">
        <f t="shared" si="48"/>
        <v>1.43</v>
      </c>
      <c r="AJ82">
        <f t="shared" si="49"/>
        <v>0.94500000000000006</v>
      </c>
      <c r="AK82">
        <f t="shared" si="50"/>
        <v>51</v>
      </c>
      <c r="AL82">
        <f t="shared" si="51"/>
        <v>24</v>
      </c>
      <c r="AM82">
        <f t="shared" si="52"/>
        <v>180</v>
      </c>
      <c r="AN82">
        <f t="shared" si="53"/>
        <v>15</v>
      </c>
      <c r="AO82">
        <f t="shared" si="54"/>
        <v>36</v>
      </c>
      <c r="AP82">
        <f t="shared" si="55"/>
        <v>0</v>
      </c>
      <c r="AQ82">
        <f t="shared" si="56"/>
        <v>36</v>
      </c>
      <c r="AR82">
        <f t="shared" si="57"/>
        <v>24</v>
      </c>
      <c r="AS82">
        <f t="shared" si="58"/>
        <v>24</v>
      </c>
      <c r="AT82">
        <f t="shared" si="59"/>
        <v>36</v>
      </c>
      <c r="AU82">
        <f t="shared" si="35"/>
        <v>1</v>
      </c>
      <c r="AV82">
        <f t="shared" si="60"/>
        <v>1</v>
      </c>
      <c r="AW82">
        <f t="shared" si="61"/>
        <v>1</v>
      </c>
      <c r="AX82">
        <f t="shared" si="36"/>
        <v>0.35</v>
      </c>
      <c r="AY82">
        <v>0.8</v>
      </c>
      <c r="AZ82">
        <f t="shared" si="62"/>
        <v>0</v>
      </c>
      <c r="BA82">
        <f t="shared" si="63"/>
        <v>285.84000000000003</v>
      </c>
      <c r="BB82">
        <f t="shared" si="64"/>
        <v>809.88</v>
      </c>
      <c r="BC82">
        <f t="shared" si="65"/>
        <v>275.12099999999998</v>
      </c>
      <c r="BD82">
        <f t="shared" si="66"/>
        <v>48</v>
      </c>
      <c r="BE82">
        <f t="shared" si="67"/>
        <v>1</v>
      </c>
      <c r="BF82">
        <f t="shared" si="68"/>
        <v>0</v>
      </c>
    </row>
    <row r="83" spans="3:58" x14ac:dyDescent="0.25">
      <c r="C83" t="s">
        <v>91</v>
      </c>
      <c r="D83">
        <v>9.1999999999999993</v>
      </c>
      <c r="E83">
        <v>1170</v>
      </c>
      <c r="F83">
        <v>15.9</v>
      </c>
      <c r="G83">
        <v>1200000</v>
      </c>
      <c r="H83">
        <v>16600</v>
      </c>
      <c r="I83">
        <v>32</v>
      </c>
      <c r="J83">
        <v>29</v>
      </c>
      <c r="K83">
        <v>29700</v>
      </c>
      <c r="L83">
        <v>9.14</v>
      </c>
      <c r="M83">
        <v>862000</v>
      </c>
      <c r="N83">
        <v>13000</v>
      </c>
      <c r="O83">
        <v>27.2</v>
      </c>
      <c r="P83">
        <v>22.8</v>
      </c>
      <c r="Q83">
        <v>22900</v>
      </c>
      <c r="R83">
        <v>5.79</v>
      </c>
      <c r="S83">
        <v>18.399999999999999</v>
      </c>
      <c r="T83">
        <v>102</v>
      </c>
      <c r="U83">
        <v>88.9</v>
      </c>
      <c r="V83">
        <v>6.35</v>
      </c>
      <c r="W83">
        <f t="shared" si="37"/>
        <v>29</v>
      </c>
      <c r="X83">
        <f t="shared" si="38"/>
        <v>73</v>
      </c>
      <c r="Y83">
        <f t="shared" si="39"/>
        <v>1170</v>
      </c>
      <c r="Z83">
        <f t="shared" si="40"/>
        <v>263.25</v>
      </c>
      <c r="AA83">
        <f t="shared" si="41"/>
        <v>131.625</v>
      </c>
      <c r="AB83">
        <f t="shared" si="42"/>
        <v>6.35</v>
      </c>
      <c r="AC83">
        <f t="shared" si="43"/>
        <v>10</v>
      </c>
      <c r="AD83">
        <f t="shared" si="44"/>
        <v>4.3499999999999996</v>
      </c>
      <c r="AE83">
        <f t="shared" si="45"/>
        <v>5</v>
      </c>
      <c r="AF83">
        <v>8</v>
      </c>
      <c r="AG83">
        <f t="shared" si="46"/>
        <v>5</v>
      </c>
      <c r="AH83">
        <f t="shared" si="47"/>
        <v>0.78749999999999998</v>
      </c>
      <c r="AI83">
        <f t="shared" si="48"/>
        <v>1.1399999999999999</v>
      </c>
      <c r="AJ83">
        <f t="shared" si="49"/>
        <v>0.78749999999999998</v>
      </c>
      <c r="AK83">
        <f t="shared" si="50"/>
        <v>61</v>
      </c>
      <c r="AL83">
        <f t="shared" si="51"/>
        <v>20</v>
      </c>
      <c r="AM83">
        <f t="shared" si="52"/>
        <v>150</v>
      </c>
      <c r="AN83">
        <f t="shared" si="53"/>
        <v>17</v>
      </c>
      <c r="AO83">
        <f t="shared" si="54"/>
        <v>44</v>
      </c>
      <c r="AP83">
        <f t="shared" si="55"/>
        <v>0</v>
      </c>
      <c r="AQ83">
        <f t="shared" si="56"/>
        <v>44</v>
      </c>
      <c r="AR83">
        <f t="shared" si="57"/>
        <v>20</v>
      </c>
      <c r="AS83">
        <f t="shared" si="58"/>
        <v>20</v>
      </c>
      <c r="AT83">
        <f t="shared" si="59"/>
        <v>44</v>
      </c>
      <c r="AU83">
        <f t="shared" si="35"/>
        <v>1</v>
      </c>
      <c r="AV83">
        <f>IF(AM83-AT83&lt;0,0,1)</f>
        <v>1</v>
      </c>
      <c r="AW83">
        <f t="shared" si="61"/>
        <v>1</v>
      </c>
      <c r="AX83">
        <f t="shared" si="36"/>
        <v>0.48</v>
      </c>
      <c r="AY83">
        <v>0.8</v>
      </c>
      <c r="AZ83">
        <f t="shared" si="62"/>
        <v>0</v>
      </c>
      <c r="BA83">
        <f t="shared" si="63"/>
        <v>279.39999999999998</v>
      </c>
      <c r="BB83">
        <f t="shared" si="64"/>
        <v>647.69999999999993</v>
      </c>
      <c r="BC83">
        <f t="shared" si="65"/>
        <v>225.74250000000001</v>
      </c>
      <c r="BD83">
        <f t="shared" si="66"/>
        <v>48</v>
      </c>
      <c r="BE83">
        <f t="shared" si="67"/>
        <v>1</v>
      </c>
      <c r="BF83">
        <f t="shared" si="68"/>
        <v>0</v>
      </c>
    </row>
    <row r="84" spans="3:58" x14ac:dyDescent="0.25">
      <c r="C84" t="s">
        <v>92</v>
      </c>
      <c r="D84">
        <v>20.2</v>
      </c>
      <c r="E84">
        <v>2570</v>
      </c>
      <c r="F84">
        <v>25.4</v>
      </c>
      <c r="G84">
        <v>2500000</v>
      </c>
      <c r="H84">
        <v>37400</v>
      </c>
      <c r="I84">
        <v>31.2</v>
      </c>
      <c r="J84">
        <v>34.799999999999997</v>
      </c>
      <c r="K84">
        <v>66900</v>
      </c>
      <c r="L84">
        <v>20.5</v>
      </c>
      <c r="M84">
        <v>1190000</v>
      </c>
      <c r="N84">
        <v>22000</v>
      </c>
      <c r="O84">
        <v>21.5</v>
      </c>
      <c r="P84">
        <v>22</v>
      </c>
      <c r="Q84">
        <v>40100</v>
      </c>
      <c r="R84">
        <v>12.7</v>
      </c>
      <c r="S84">
        <v>16</v>
      </c>
      <c r="T84">
        <v>102</v>
      </c>
      <c r="U84">
        <v>76.2</v>
      </c>
      <c r="V84">
        <v>15.9</v>
      </c>
      <c r="W84">
        <f t="shared" si="37"/>
        <v>34.799999999999997</v>
      </c>
      <c r="X84">
        <f t="shared" si="38"/>
        <v>67.2</v>
      </c>
      <c r="Y84">
        <f t="shared" si="39"/>
        <v>2570</v>
      </c>
      <c r="Z84">
        <f t="shared" si="40"/>
        <v>578.25</v>
      </c>
      <c r="AA84">
        <f t="shared" si="41"/>
        <v>289.125</v>
      </c>
      <c r="AB84">
        <f t="shared" si="42"/>
        <v>15.9</v>
      </c>
      <c r="AC84">
        <f t="shared" si="43"/>
        <v>10</v>
      </c>
      <c r="AD84">
        <f t="shared" si="44"/>
        <v>13.9</v>
      </c>
      <c r="AE84">
        <f t="shared" si="45"/>
        <v>6</v>
      </c>
      <c r="AF84">
        <v>8</v>
      </c>
      <c r="AG84">
        <f t="shared" si="46"/>
        <v>8</v>
      </c>
      <c r="AH84">
        <f t="shared" si="47"/>
        <v>1.26</v>
      </c>
      <c r="AI84">
        <f t="shared" si="48"/>
        <v>2.86</v>
      </c>
      <c r="AJ84">
        <f t="shared" si="49"/>
        <v>1.26</v>
      </c>
      <c r="AK84">
        <f t="shared" si="50"/>
        <v>38</v>
      </c>
      <c r="AL84">
        <f t="shared" si="51"/>
        <v>32</v>
      </c>
      <c r="AM84">
        <f t="shared" si="52"/>
        <v>240</v>
      </c>
      <c r="AN84">
        <f t="shared" si="53"/>
        <v>13</v>
      </c>
      <c r="AO84">
        <f t="shared" si="54"/>
        <v>25</v>
      </c>
      <c r="AP84">
        <f t="shared" si="55"/>
        <v>0</v>
      </c>
      <c r="AQ84">
        <f t="shared" si="56"/>
        <v>32</v>
      </c>
      <c r="AR84">
        <f t="shared" si="57"/>
        <v>32</v>
      </c>
      <c r="AS84">
        <f t="shared" si="58"/>
        <v>32</v>
      </c>
      <c r="AT84">
        <f t="shared" si="59"/>
        <v>32</v>
      </c>
      <c r="AU84">
        <f t="shared" si="35"/>
        <v>1</v>
      </c>
      <c r="AV84">
        <f t="shared" si="60"/>
        <v>1</v>
      </c>
      <c r="AW84">
        <f t="shared" si="61"/>
        <v>1</v>
      </c>
      <c r="AX84">
        <f t="shared" si="36"/>
        <v>0.12</v>
      </c>
      <c r="AY84">
        <v>0.8</v>
      </c>
      <c r="AZ84">
        <f t="shared" si="62"/>
        <v>0</v>
      </c>
      <c r="BA84">
        <f t="shared" si="63"/>
        <v>508.8</v>
      </c>
      <c r="BB84">
        <f t="shared" si="64"/>
        <v>1621.8</v>
      </c>
      <c r="BC84">
        <f t="shared" si="65"/>
        <v>543.78</v>
      </c>
      <c r="BD84">
        <f t="shared" si="66"/>
        <v>48</v>
      </c>
      <c r="BE84">
        <f t="shared" si="67"/>
        <v>1</v>
      </c>
      <c r="BF84">
        <f t="shared" si="68"/>
        <v>0</v>
      </c>
    </row>
    <row r="85" spans="3:58" x14ac:dyDescent="0.25">
      <c r="C85" t="s">
        <v>93</v>
      </c>
      <c r="D85">
        <v>16.399999999999999</v>
      </c>
      <c r="E85">
        <v>2100</v>
      </c>
      <c r="F85">
        <v>22.2</v>
      </c>
      <c r="G85">
        <v>2089999.9999999998</v>
      </c>
      <c r="H85">
        <v>30600</v>
      </c>
      <c r="I85">
        <v>31.5</v>
      </c>
      <c r="J85">
        <v>33.5</v>
      </c>
      <c r="K85">
        <v>55100</v>
      </c>
      <c r="L85">
        <v>19.100000000000001</v>
      </c>
      <c r="M85">
        <v>999000</v>
      </c>
      <c r="N85">
        <v>18000</v>
      </c>
      <c r="O85">
        <v>21.8</v>
      </c>
      <c r="P85">
        <v>20.9</v>
      </c>
      <c r="Q85">
        <v>32600</v>
      </c>
      <c r="R85">
        <v>10.3</v>
      </c>
      <c r="S85">
        <v>16.100000000000001</v>
      </c>
      <c r="T85">
        <v>102</v>
      </c>
      <c r="U85">
        <v>76.2</v>
      </c>
      <c r="V85">
        <v>12.7</v>
      </c>
      <c r="W85">
        <f t="shared" si="37"/>
        <v>33.5</v>
      </c>
      <c r="X85">
        <f t="shared" si="38"/>
        <v>68.5</v>
      </c>
      <c r="Y85">
        <f t="shared" si="39"/>
        <v>2100</v>
      </c>
      <c r="Z85">
        <f t="shared" si="40"/>
        <v>472.5</v>
      </c>
      <c r="AA85">
        <f t="shared" si="41"/>
        <v>236.25</v>
      </c>
      <c r="AB85">
        <f t="shared" si="42"/>
        <v>12.7</v>
      </c>
      <c r="AC85">
        <f t="shared" si="43"/>
        <v>10</v>
      </c>
      <c r="AD85">
        <f t="shared" si="44"/>
        <v>10.7</v>
      </c>
      <c r="AE85">
        <f t="shared" si="45"/>
        <v>5</v>
      </c>
      <c r="AF85">
        <v>8</v>
      </c>
      <c r="AG85">
        <f t="shared" si="46"/>
        <v>8</v>
      </c>
      <c r="AH85">
        <f t="shared" si="47"/>
        <v>1.26</v>
      </c>
      <c r="AI85">
        <f t="shared" si="48"/>
        <v>2.29</v>
      </c>
      <c r="AJ85">
        <f t="shared" si="49"/>
        <v>1.26</v>
      </c>
      <c r="AK85">
        <f t="shared" si="50"/>
        <v>38</v>
      </c>
      <c r="AL85">
        <f t="shared" si="51"/>
        <v>32</v>
      </c>
      <c r="AM85">
        <f t="shared" si="52"/>
        <v>240</v>
      </c>
      <c r="AN85">
        <f t="shared" si="53"/>
        <v>12</v>
      </c>
      <c r="AO85">
        <f t="shared" si="54"/>
        <v>26</v>
      </c>
      <c r="AP85">
        <f t="shared" si="55"/>
        <v>0</v>
      </c>
      <c r="AQ85">
        <f t="shared" si="56"/>
        <v>32</v>
      </c>
      <c r="AR85">
        <f t="shared" si="57"/>
        <v>32</v>
      </c>
      <c r="AS85">
        <f t="shared" si="58"/>
        <v>32</v>
      </c>
      <c r="AT85">
        <f t="shared" si="59"/>
        <v>32</v>
      </c>
      <c r="AU85">
        <f t="shared" si="35"/>
        <v>1</v>
      </c>
      <c r="AV85">
        <f t="shared" si="60"/>
        <v>1</v>
      </c>
      <c r="AW85">
        <f t="shared" si="61"/>
        <v>1</v>
      </c>
      <c r="AX85">
        <f t="shared" si="36"/>
        <v>0.2</v>
      </c>
      <c r="AY85">
        <v>0.8</v>
      </c>
      <c r="AZ85">
        <f t="shared" si="62"/>
        <v>0</v>
      </c>
      <c r="BA85">
        <f t="shared" si="63"/>
        <v>406.4</v>
      </c>
      <c r="BB85">
        <f t="shared" si="64"/>
        <v>1295.3999999999999</v>
      </c>
      <c r="BC85">
        <f t="shared" si="65"/>
        <v>434.34</v>
      </c>
      <c r="BD85">
        <f t="shared" si="66"/>
        <v>48</v>
      </c>
      <c r="BE85">
        <f t="shared" si="67"/>
        <v>1</v>
      </c>
      <c r="BF85">
        <f t="shared" si="68"/>
        <v>0</v>
      </c>
    </row>
    <row r="86" spans="3:58" x14ac:dyDescent="0.25">
      <c r="C86" t="s">
        <v>94</v>
      </c>
      <c r="D86">
        <v>12.6</v>
      </c>
      <c r="E86">
        <v>1610</v>
      </c>
      <c r="F86">
        <v>19.100000000000001</v>
      </c>
      <c r="G86">
        <v>1640000</v>
      </c>
      <c r="H86">
        <v>23600</v>
      </c>
      <c r="I86">
        <v>32</v>
      </c>
      <c r="J86">
        <v>32.299999999999997</v>
      </c>
      <c r="K86">
        <v>42600</v>
      </c>
      <c r="L86">
        <v>17.3</v>
      </c>
      <c r="M86">
        <v>787000</v>
      </c>
      <c r="N86">
        <v>13900</v>
      </c>
      <c r="O86">
        <v>22.2</v>
      </c>
      <c r="P86">
        <v>19.7</v>
      </c>
      <c r="Q86">
        <v>24900</v>
      </c>
      <c r="R86">
        <v>7.9</v>
      </c>
      <c r="S86">
        <v>16.2</v>
      </c>
      <c r="T86">
        <v>102</v>
      </c>
      <c r="U86">
        <v>76.2</v>
      </c>
      <c r="V86">
        <v>9.5299999999999994</v>
      </c>
      <c r="W86">
        <f t="shared" si="37"/>
        <v>32.299999999999997</v>
      </c>
      <c r="X86">
        <f t="shared" si="38"/>
        <v>69.7</v>
      </c>
      <c r="Y86">
        <f t="shared" si="39"/>
        <v>1610</v>
      </c>
      <c r="Z86">
        <f t="shared" si="40"/>
        <v>362.25</v>
      </c>
      <c r="AA86">
        <f t="shared" si="41"/>
        <v>181.125</v>
      </c>
      <c r="AB86">
        <f t="shared" si="42"/>
        <v>9.5299999999999994</v>
      </c>
      <c r="AC86">
        <f t="shared" si="43"/>
        <v>10</v>
      </c>
      <c r="AD86">
        <f t="shared" si="44"/>
        <v>7.5299999999999994</v>
      </c>
      <c r="AE86">
        <f t="shared" si="45"/>
        <v>5</v>
      </c>
      <c r="AF86">
        <v>8</v>
      </c>
      <c r="AG86">
        <f t="shared" si="46"/>
        <v>8</v>
      </c>
      <c r="AH86">
        <f t="shared" si="47"/>
        <v>1.26</v>
      </c>
      <c r="AI86">
        <f t="shared" si="48"/>
        <v>1.72</v>
      </c>
      <c r="AJ86">
        <f t="shared" si="49"/>
        <v>1.26</v>
      </c>
      <c r="AK86">
        <f t="shared" si="50"/>
        <v>38</v>
      </c>
      <c r="AL86">
        <f t="shared" si="51"/>
        <v>32</v>
      </c>
      <c r="AM86">
        <f t="shared" si="52"/>
        <v>240</v>
      </c>
      <c r="AN86">
        <f t="shared" si="53"/>
        <v>12</v>
      </c>
      <c r="AO86">
        <f t="shared" si="54"/>
        <v>26</v>
      </c>
      <c r="AP86">
        <f t="shared" si="55"/>
        <v>0</v>
      </c>
      <c r="AQ86">
        <f t="shared" si="56"/>
        <v>32</v>
      </c>
      <c r="AR86">
        <f t="shared" si="57"/>
        <v>32</v>
      </c>
      <c r="AS86">
        <f t="shared" si="58"/>
        <v>32</v>
      </c>
      <c r="AT86">
        <f t="shared" si="59"/>
        <v>32</v>
      </c>
      <c r="AU86">
        <f t="shared" si="35"/>
        <v>1</v>
      </c>
      <c r="AV86">
        <f t="shared" si="60"/>
        <v>1</v>
      </c>
      <c r="AW86">
        <f t="shared" si="61"/>
        <v>1</v>
      </c>
      <c r="AX86">
        <f t="shared" si="36"/>
        <v>0.24</v>
      </c>
      <c r="AY86">
        <v>0.8</v>
      </c>
      <c r="AZ86">
        <f t="shared" si="62"/>
        <v>0</v>
      </c>
      <c r="BA86">
        <f t="shared" si="63"/>
        <v>304.95999999999998</v>
      </c>
      <c r="BB86">
        <f t="shared" si="64"/>
        <v>972.06</v>
      </c>
      <c r="BC86">
        <f t="shared" si="65"/>
        <v>325.92599999999999</v>
      </c>
      <c r="BD86">
        <f t="shared" si="66"/>
        <v>48</v>
      </c>
      <c r="BE86">
        <f t="shared" si="67"/>
        <v>1</v>
      </c>
      <c r="BF86">
        <f t="shared" si="68"/>
        <v>0</v>
      </c>
    </row>
    <row r="87" spans="3:58" x14ac:dyDescent="0.25">
      <c r="C87" t="s">
        <v>95</v>
      </c>
      <c r="D87">
        <v>10.7</v>
      </c>
      <c r="E87">
        <v>1350</v>
      </c>
      <c r="F87">
        <v>17.5</v>
      </c>
      <c r="G87">
        <v>1400000</v>
      </c>
      <c r="H87">
        <v>20000</v>
      </c>
      <c r="I87">
        <v>32.299999999999997</v>
      </c>
      <c r="J87">
        <v>31.8</v>
      </c>
      <c r="K87">
        <v>35900</v>
      </c>
      <c r="L87">
        <v>16.7</v>
      </c>
      <c r="M87">
        <v>674000</v>
      </c>
      <c r="N87">
        <v>11800</v>
      </c>
      <c r="O87">
        <v>22.4</v>
      </c>
      <c r="P87">
        <v>19.100000000000001</v>
      </c>
      <c r="Q87">
        <v>21000</v>
      </c>
      <c r="R87">
        <v>6.63</v>
      </c>
      <c r="S87">
        <v>16.2</v>
      </c>
      <c r="T87">
        <v>102</v>
      </c>
      <c r="U87">
        <v>76.2</v>
      </c>
      <c r="V87">
        <v>7.94</v>
      </c>
      <c r="W87">
        <f t="shared" si="37"/>
        <v>31.8</v>
      </c>
      <c r="X87">
        <f t="shared" si="38"/>
        <v>70.2</v>
      </c>
      <c r="Y87">
        <f t="shared" si="39"/>
        <v>1350</v>
      </c>
      <c r="Z87">
        <f t="shared" si="40"/>
        <v>303.75</v>
      </c>
      <c r="AA87">
        <f t="shared" si="41"/>
        <v>151.875</v>
      </c>
      <c r="AB87">
        <f t="shared" si="42"/>
        <v>7.94</v>
      </c>
      <c r="AC87">
        <f t="shared" si="43"/>
        <v>10</v>
      </c>
      <c r="AD87">
        <f t="shared" si="44"/>
        <v>5.94</v>
      </c>
      <c r="AE87">
        <f t="shared" si="45"/>
        <v>5</v>
      </c>
      <c r="AF87">
        <v>8</v>
      </c>
      <c r="AG87">
        <f t="shared" si="46"/>
        <v>6</v>
      </c>
      <c r="AH87">
        <f t="shared" si="47"/>
        <v>0.94500000000000006</v>
      </c>
      <c r="AI87">
        <f t="shared" si="48"/>
        <v>1.43</v>
      </c>
      <c r="AJ87">
        <f t="shared" si="49"/>
        <v>0.94500000000000006</v>
      </c>
      <c r="AK87">
        <f t="shared" si="50"/>
        <v>51</v>
      </c>
      <c r="AL87">
        <f t="shared" si="51"/>
        <v>24</v>
      </c>
      <c r="AM87">
        <f t="shared" si="52"/>
        <v>180</v>
      </c>
      <c r="AN87">
        <f t="shared" si="53"/>
        <v>16</v>
      </c>
      <c r="AO87">
        <f t="shared" si="54"/>
        <v>35</v>
      </c>
      <c r="AP87">
        <f t="shared" si="55"/>
        <v>0</v>
      </c>
      <c r="AQ87">
        <f t="shared" si="56"/>
        <v>35</v>
      </c>
      <c r="AR87">
        <f t="shared" si="57"/>
        <v>24</v>
      </c>
      <c r="AS87">
        <f t="shared" si="58"/>
        <v>24</v>
      </c>
      <c r="AT87">
        <f t="shared" si="59"/>
        <v>35</v>
      </c>
      <c r="AU87">
        <f t="shared" si="35"/>
        <v>1</v>
      </c>
      <c r="AV87">
        <f t="shared" si="60"/>
        <v>1</v>
      </c>
      <c r="AW87">
        <f t="shared" si="61"/>
        <v>1</v>
      </c>
      <c r="AX87">
        <f t="shared" si="36"/>
        <v>0.45</v>
      </c>
      <c r="AY87">
        <v>0.8</v>
      </c>
      <c r="AZ87">
        <f t="shared" si="62"/>
        <v>0</v>
      </c>
      <c r="BA87">
        <f t="shared" si="63"/>
        <v>277.90000000000003</v>
      </c>
      <c r="BB87">
        <f t="shared" si="64"/>
        <v>809.88</v>
      </c>
      <c r="BC87">
        <f t="shared" si="65"/>
        <v>274.22775000000001</v>
      </c>
      <c r="BD87">
        <f t="shared" si="66"/>
        <v>48</v>
      </c>
      <c r="BE87">
        <f t="shared" si="67"/>
        <v>1</v>
      </c>
      <c r="BF87">
        <f t="shared" si="68"/>
        <v>0</v>
      </c>
    </row>
    <row r="88" spans="3:58" x14ac:dyDescent="0.25">
      <c r="C88" t="s">
        <v>96</v>
      </c>
      <c r="D88">
        <v>8.6</v>
      </c>
      <c r="E88">
        <v>1090</v>
      </c>
      <c r="F88">
        <v>15.9</v>
      </c>
      <c r="G88">
        <v>1140000</v>
      </c>
      <c r="H88">
        <v>16200</v>
      </c>
      <c r="I88">
        <v>32.299999999999997</v>
      </c>
      <c r="J88">
        <v>31</v>
      </c>
      <c r="K88">
        <v>29000</v>
      </c>
      <c r="L88">
        <v>15.7</v>
      </c>
      <c r="M88">
        <v>554000</v>
      </c>
      <c r="N88">
        <v>9590</v>
      </c>
      <c r="O88">
        <v>22.5</v>
      </c>
      <c r="P88">
        <v>18.399999999999999</v>
      </c>
      <c r="Q88">
        <v>16900</v>
      </c>
      <c r="R88">
        <v>5.36</v>
      </c>
      <c r="S88">
        <v>16.2</v>
      </c>
      <c r="T88">
        <v>102</v>
      </c>
      <c r="U88">
        <v>76.2</v>
      </c>
      <c r="V88">
        <v>6.35</v>
      </c>
      <c r="W88">
        <f t="shared" si="37"/>
        <v>31</v>
      </c>
      <c r="X88">
        <f t="shared" si="38"/>
        <v>71</v>
      </c>
      <c r="Y88">
        <f t="shared" si="39"/>
        <v>1090</v>
      </c>
      <c r="Z88">
        <f t="shared" si="40"/>
        <v>245.25</v>
      </c>
      <c r="AA88">
        <f t="shared" si="41"/>
        <v>122.625</v>
      </c>
      <c r="AB88">
        <f t="shared" si="42"/>
        <v>6.35</v>
      </c>
      <c r="AC88">
        <f t="shared" si="43"/>
        <v>10</v>
      </c>
      <c r="AD88">
        <f t="shared" si="44"/>
        <v>4.3499999999999996</v>
      </c>
      <c r="AE88">
        <f t="shared" si="45"/>
        <v>5</v>
      </c>
      <c r="AF88">
        <v>8</v>
      </c>
      <c r="AG88">
        <f t="shared" si="46"/>
        <v>5</v>
      </c>
      <c r="AH88">
        <f t="shared" si="47"/>
        <v>0.78749999999999998</v>
      </c>
      <c r="AI88">
        <f t="shared" si="48"/>
        <v>1.1399999999999999</v>
      </c>
      <c r="AJ88">
        <f t="shared" si="49"/>
        <v>0.78749999999999998</v>
      </c>
      <c r="AK88">
        <f t="shared" si="50"/>
        <v>61</v>
      </c>
      <c r="AL88">
        <f t="shared" si="51"/>
        <v>20</v>
      </c>
      <c r="AM88">
        <f t="shared" si="52"/>
        <v>150</v>
      </c>
      <c r="AN88">
        <f t="shared" si="53"/>
        <v>19</v>
      </c>
      <c r="AO88">
        <f t="shared" si="54"/>
        <v>42</v>
      </c>
      <c r="AP88">
        <f t="shared" si="55"/>
        <v>0</v>
      </c>
      <c r="AQ88">
        <f t="shared" si="56"/>
        <v>42</v>
      </c>
      <c r="AR88">
        <f t="shared" si="57"/>
        <v>20</v>
      </c>
      <c r="AS88">
        <f t="shared" si="58"/>
        <v>20</v>
      </c>
      <c r="AT88">
        <f t="shared" si="59"/>
        <v>42</v>
      </c>
      <c r="AU88">
        <f t="shared" si="35"/>
        <v>1</v>
      </c>
      <c r="AV88">
        <f t="shared" si="60"/>
        <v>1</v>
      </c>
      <c r="AW88">
        <f t="shared" si="61"/>
        <v>1</v>
      </c>
      <c r="AX88">
        <f t="shared" si="36"/>
        <v>0.56000000000000005</v>
      </c>
      <c r="AY88">
        <v>0.8</v>
      </c>
      <c r="AZ88">
        <f t="shared" si="62"/>
        <v>0</v>
      </c>
      <c r="BA88">
        <f t="shared" si="63"/>
        <v>266.7</v>
      </c>
      <c r="BB88">
        <f t="shared" si="64"/>
        <v>647.69999999999993</v>
      </c>
      <c r="BC88">
        <f t="shared" si="65"/>
        <v>224.31375</v>
      </c>
      <c r="BD88">
        <f t="shared" si="66"/>
        <v>48</v>
      </c>
      <c r="BE88">
        <f t="shared" si="67"/>
        <v>1</v>
      </c>
      <c r="BF88">
        <f t="shared" si="68"/>
        <v>0</v>
      </c>
    </row>
    <row r="89" spans="3:58" x14ac:dyDescent="0.25">
      <c r="C89" t="s">
        <v>97</v>
      </c>
      <c r="D89">
        <v>16.5</v>
      </c>
      <c r="E89">
        <v>2100</v>
      </c>
      <c r="F89">
        <v>22.2</v>
      </c>
      <c r="G89">
        <v>1510000</v>
      </c>
      <c r="H89">
        <v>24300</v>
      </c>
      <c r="I89">
        <v>26.7</v>
      </c>
      <c r="J89">
        <v>26.7</v>
      </c>
      <c r="K89">
        <v>43600</v>
      </c>
      <c r="L89">
        <v>11.8</v>
      </c>
      <c r="M89">
        <v>1510000</v>
      </c>
      <c r="N89">
        <v>24300</v>
      </c>
      <c r="O89">
        <v>26.7</v>
      </c>
      <c r="P89">
        <v>26.7</v>
      </c>
      <c r="Q89">
        <v>43600</v>
      </c>
      <c r="R89">
        <v>11.8</v>
      </c>
      <c r="S89">
        <v>17.2</v>
      </c>
      <c r="T89">
        <v>88.9</v>
      </c>
      <c r="U89">
        <v>88.9</v>
      </c>
      <c r="V89">
        <v>12.7</v>
      </c>
      <c r="W89">
        <f t="shared" si="37"/>
        <v>26.7</v>
      </c>
      <c r="X89">
        <f t="shared" si="38"/>
        <v>62.2</v>
      </c>
      <c r="Y89">
        <f t="shared" si="39"/>
        <v>2100</v>
      </c>
      <c r="Z89">
        <f t="shared" si="40"/>
        <v>472.5</v>
      </c>
      <c r="AA89">
        <f t="shared" si="41"/>
        <v>236.25</v>
      </c>
      <c r="AB89">
        <f t="shared" si="42"/>
        <v>12.7</v>
      </c>
      <c r="AC89">
        <f t="shared" si="43"/>
        <v>10</v>
      </c>
      <c r="AD89">
        <f t="shared" si="44"/>
        <v>10.7</v>
      </c>
      <c r="AE89">
        <f t="shared" si="45"/>
        <v>5</v>
      </c>
      <c r="AF89">
        <v>8</v>
      </c>
      <c r="AG89">
        <f t="shared" si="46"/>
        <v>8</v>
      </c>
      <c r="AH89">
        <f t="shared" si="47"/>
        <v>1.26</v>
      </c>
      <c r="AI89">
        <f t="shared" si="48"/>
        <v>2.29</v>
      </c>
      <c r="AJ89">
        <f t="shared" si="49"/>
        <v>1.26</v>
      </c>
      <c r="AK89">
        <f t="shared" si="50"/>
        <v>38</v>
      </c>
      <c r="AL89">
        <f t="shared" si="51"/>
        <v>32</v>
      </c>
      <c r="AM89">
        <f t="shared" si="52"/>
        <v>240</v>
      </c>
      <c r="AN89">
        <f t="shared" si="53"/>
        <v>11</v>
      </c>
      <c r="AO89">
        <f t="shared" si="54"/>
        <v>27</v>
      </c>
      <c r="AP89">
        <f t="shared" si="55"/>
        <v>0</v>
      </c>
      <c r="AQ89">
        <f t="shared" si="56"/>
        <v>32</v>
      </c>
      <c r="AR89">
        <f t="shared" si="57"/>
        <v>32</v>
      </c>
      <c r="AS89">
        <f t="shared" si="58"/>
        <v>32</v>
      </c>
      <c r="AT89">
        <f t="shared" si="59"/>
        <v>32</v>
      </c>
      <c r="AU89">
        <f t="shared" si="35"/>
        <v>1</v>
      </c>
      <c r="AV89">
        <f t="shared" si="60"/>
        <v>1</v>
      </c>
      <c r="AW89">
        <f t="shared" si="61"/>
        <v>1</v>
      </c>
      <c r="AX89">
        <f t="shared" si="36"/>
        <v>0.01</v>
      </c>
      <c r="AY89">
        <v>0.8</v>
      </c>
      <c r="AZ89">
        <f t="shared" si="62"/>
        <v>0</v>
      </c>
      <c r="BA89">
        <f t="shared" si="63"/>
        <v>406.4</v>
      </c>
      <c r="BB89">
        <f t="shared" si="64"/>
        <v>1129.03</v>
      </c>
      <c r="BC89">
        <f t="shared" si="65"/>
        <v>384.42899999999997</v>
      </c>
      <c r="BD89">
        <f t="shared" si="66"/>
        <v>48</v>
      </c>
      <c r="BE89">
        <f t="shared" si="67"/>
        <v>1</v>
      </c>
      <c r="BF89">
        <f t="shared" si="68"/>
        <v>0</v>
      </c>
    </row>
    <row r="90" spans="3:58" x14ac:dyDescent="0.25">
      <c r="C90" t="s">
        <v>98</v>
      </c>
      <c r="D90">
        <v>14.6</v>
      </c>
      <c r="E90">
        <v>1860</v>
      </c>
      <c r="F90">
        <v>20.7</v>
      </c>
      <c r="G90">
        <v>1350000</v>
      </c>
      <c r="H90">
        <v>21600</v>
      </c>
      <c r="I90">
        <v>26.9</v>
      </c>
      <c r="J90">
        <v>26.2</v>
      </c>
      <c r="K90">
        <v>38700</v>
      </c>
      <c r="L90">
        <v>10.5</v>
      </c>
      <c r="M90">
        <v>1350000</v>
      </c>
      <c r="N90">
        <v>21600</v>
      </c>
      <c r="O90">
        <v>26.9</v>
      </c>
      <c r="P90">
        <v>26.2</v>
      </c>
      <c r="Q90">
        <v>38700</v>
      </c>
      <c r="R90">
        <v>10.5</v>
      </c>
      <c r="S90">
        <v>17.3</v>
      </c>
      <c r="T90">
        <v>88.9</v>
      </c>
      <c r="U90">
        <v>88.9</v>
      </c>
      <c r="V90">
        <v>11.1</v>
      </c>
      <c r="W90">
        <f t="shared" si="37"/>
        <v>26.2</v>
      </c>
      <c r="X90">
        <f t="shared" si="38"/>
        <v>62.7</v>
      </c>
      <c r="Y90">
        <f t="shared" si="39"/>
        <v>1860</v>
      </c>
      <c r="Z90">
        <f t="shared" si="40"/>
        <v>418.5</v>
      </c>
      <c r="AA90">
        <f t="shared" si="41"/>
        <v>209.25</v>
      </c>
      <c r="AB90">
        <f t="shared" si="42"/>
        <v>11.1</v>
      </c>
      <c r="AC90">
        <f t="shared" si="43"/>
        <v>10</v>
      </c>
      <c r="AD90">
        <f t="shared" si="44"/>
        <v>9.1</v>
      </c>
      <c r="AE90">
        <f t="shared" si="45"/>
        <v>5</v>
      </c>
      <c r="AF90">
        <v>8</v>
      </c>
      <c r="AG90">
        <f t="shared" si="46"/>
        <v>8</v>
      </c>
      <c r="AH90">
        <f t="shared" si="47"/>
        <v>1.26</v>
      </c>
      <c r="AI90">
        <f t="shared" si="48"/>
        <v>2</v>
      </c>
      <c r="AJ90">
        <f t="shared" si="49"/>
        <v>1.26</v>
      </c>
      <c r="AK90">
        <f t="shared" si="50"/>
        <v>38</v>
      </c>
      <c r="AL90">
        <f t="shared" si="51"/>
        <v>32</v>
      </c>
      <c r="AM90">
        <f t="shared" si="52"/>
        <v>240</v>
      </c>
      <c r="AN90">
        <f t="shared" si="53"/>
        <v>11</v>
      </c>
      <c r="AO90">
        <f t="shared" si="54"/>
        <v>27</v>
      </c>
      <c r="AP90">
        <f t="shared" si="55"/>
        <v>0</v>
      </c>
      <c r="AQ90">
        <f t="shared" si="56"/>
        <v>32</v>
      </c>
      <c r="AR90">
        <f t="shared" si="57"/>
        <v>32</v>
      </c>
      <c r="AS90">
        <f t="shared" si="58"/>
        <v>32</v>
      </c>
      <c r="AT90">
        <f t="shared" si="59"/>
        <v>32</v>
      </c>
      <c r="AU90">
        <f t="shared" si="35"/>
        <v>1</v>
      </c>
      <c r="AV90">
        <f t="shared" si="60"/>
        <v>1</v>
      </c>
      <c r="AW90">
        <f t="shared" si="61"/>
        <v>1</v>
      </c>
      <c r="AX90">
        <f t="shared" si="36"/>
        <v>0.03</v>
      </c>
      <c r="AY90">
        <v>0.8</v>
      </c>
      <c r="AZ90">
        <f t="shared" si="62"/>
        <v>0</v>
      </c>
      <c r="BA90">
        <f t="shared" si="63"/>
        <v>355.2</v>
      </c>
      <c r="BB90">
        <f t="shared" si="64"/>
        <v>986.79000000000008</v>
      </c>
      <c r="BC90">
        <f t="shared" si="65"/>
        <v>335.99700000000007</v>
      </c>
      <c r="BD90">
        <f t="shared" si="66"/>
        <v>48</v>
      </c>
      <c r="BE90">
        <f t="shared" si="67"/>
        <v>1</v>
      </c>
      <c r="BF90">
        <f t="shared" si="68"/>
        <v>0</v>
      </c>
    </row>
    <row r="91" spans="3:58" x14ac:dyDescent="0.25">
      <c r="C91" t="s">
        <v>99</v>
      </c>
      <c r="D91">
        <v>12.6</v>
      </c>
      <c r="E91">
        <v>1610</v>
      </c>
      <c r="F91">
        <v>19.100000000000001</v>
      </c>
      <c r="G91">
        <v>1190000</v>
      </c>
      <c r="H91">
        <v>18800</v>
      </c>
      <c r="I91">
        <v>27.2</v>
      </c>
      <c r="J91">
        <v>25.4</v>
      </c>
      <c r="K91">
        <v>33800</v>
      </c>
      <c r="L91">
        <v>9.07</v>
      </c>
      <c r="M91">
        <v>1190000</v>
      </c>
      <c r="N91">
        <v>18800</v>
      </c>
      <c r="O91">
        <v>27.2</v>
      </c>
      <c r="P91">
        <v>25.4</v>
      </c>
      <c r="Q91">
        <v>33800</v>
      </c>
      <c r="R91">
        <v>9.07</v>
      </c>
      <c r="S91">
        <v>17.3</v>
      </c>
      <c r="T91">
        <v>88.9</v>
      </c>
      <c r="U91">
        <v>88.9</v>
      </c>
      <c r="V91">
        <v>9.5299999999999994</v>
      </c>
      <c r="W91">
        <f t="shared" si="37"/>
        <v>25.4</v>
      </c>
      <c r="X91">
        <f t="shared" si="38"/>
        <v>63.500000000000007</v>
      </c>
      <c r="Y91">
        <f t="shared" si="39"/>
        <v>1610</v>
      </c>
      <c r="Z91">
        <f t="shared" si="40"/>
        <v>362.25</v>
      </c>
      <c r="AA91">
        <f t="shared" si="41"/>
        <v>181.125</v>
      </c>
      <c r="AB91">
        <f t="shared" si="42"/>
        <v>9.5299999999999994</v>
      </c>
      <c r="AC91">
        <f t="shared" si="43"/>
        <v>10</v>
      </c>
      <c r="AD91">
        <f t="shared" si="44"/>
        <v>7.5299999999999994</v>
      </c>
      <c r="AE91">
        <f t="shared" si="45"/>
        <v>5</v>
      </c>
      <c r="AF91">
        <v>8</v>
      </c>
      <c r="AG91">
        <f t="shared" si="46"/>
        <v>8</v>
      </c>
      <c r="AH91">
        <f t="shared" si="47"/>
        <v>1.26</v>
      </c>
      <c r="AI91">
        <f t="shared" si="48"/>
        <v>1.72</v>
      </c>
      <c r="AJ91">
        <f t="shared" si="49"/>
        <v>1.26</v>
      </c>
      <c r="AK91">
        <f t="shared" si="50"/>
        <v>38</v>
      </c>
      <c r="AL91">
        <f t="shared" si="51"/>
        <v>32</v>
      </c>
      <c r="AM91">
        <f t="shared" si="52"/>
        <v>240</v>
      </c>
      <c r="AN91">
        <f t="shared" si="53"/>
        <v>11</v>
      </c>
      <c r="AO91">
        <f t="shared" si="54"/>
        <v>27</v>
      </c>
      <c r="AP91">
        <f t="shared" si="55"/>
        <v>0</v>
      </c>
      <c r="AQ91">
        <f t="shared" si="56"/>
        <v>32</v>
      </c>
      <c r="AR91">
        <f t="shared" si="57"/>
        <v>32</v>
      </c>
      <c r="AS91">
        <f t="shared" si="58"/>
        <v>32</v>
      </c>
      <c r="AT91">
        <f t="shared" si="59"/>
        <v>32</v>
      </c>
      <c r="AU91">
        <f t="shared" si="35"/>
        <v>1</v>
      </c>
      <c r="AV91">
        <f t="shared" si="60"/>
        <v>1</v>
      </c>
      <c r="AW91">
        <f t="shared" si="61"/>
        <v>1</v>
      </c>
      <c r="AX91">
        <f t="shared" si="36"/>
        <v>0.06</v>
      </c>
      <c r="AY91">
        <v>0.8</v>
      </c>
      <c r="AZ91">
        <f t="shared" si="62"/>
        <v>0</v>
      </c>
      <c r="BA91">
        <f t="shared" si="63"/>
        <v>304.95999999999998</v>
      </c>
      <c r="BB91">
        <f t="shared" si="64"/>
        <v>847.21699999999998</v>
      </c>
      <c r="BC91">
        <f t="shared" si="65"/>
        <v>288.47309999999999</v>
      </c>
      <c r="BD91">
        <f t="shared" si="66"/>
        <v>48</v>
      </c>
      <c r="BE91">
        <f t="shared" si="67"/>
        <v>1</v>
      </c>
      <c r="BF91">
        <f t="shared" si="68"/>
        <v>0</v>
      </c>
    </row>
    <row r="92" spans="3:58" x14ac:dyDescent="0.25">
      <c r="C92" t="s">
        <v>100</v>
      </c>
      <c r="D92">
        <v>10.7</v>
      </c>
      <c r="E92">
        <v>1350</v>
      </c>
      <c r="F92">
        <v>17.5</v>
      </c>
      <c r="G92">
        <v>1020000</v>
      </c>
      <c r="H92">
        <v>15900</v>
      </c>
      <c r="I92">
        <v>27.4</v>
      </c>
      <c r="J92">
        <v>24.9</v>
      </c>
      <c r="K92">
        <v>28500</v>
      </c>
      <c r="L92">
        <v>7.62</v>
      </c>
      <c r="M92">
        <v>1020000</v>
      </c>
      <c r="N92">
        <v>15900</v>
      </c>
      <c r="O92">
        <v>27.4</v>
      </c>
      <c r="P92">
        <v>24.9</v>
      </c>
      <c r="Q92">
        <v>28500</v>
      </c>
      <c r="R92">
        <v>7.62</v>
      </c>
      <c r="S92">
        <v>17.399999999999999</v>
      </c>
      <c r="T92">
        <v>88.9</v>
      </c>
      <c r="U92">
        <v>88.9</v>
      </c>
      <c r="V92">
        <v>7.94</v>
      </c>
      <c r="W92">
        <f t="shared" si="37"/>
        <v>24.9</v>
      </c>
      <c r="X92">
        <f t="shared" si="38"/>
        <v>64</v>
      </c>
      <c r="Y92">
        <f t="shared" si="39"/>
        <v>1350</v>
      </c>
      <c r="Z92">
        <f t="shared" si="40"/>
        <v>303.75</v>
      </c>
      <c r="AA92">
        <f t="shared" si="41"/>
        <v>151.875</v>
      </c>
      <c r="AB92">
        <f t="shared" si="42"/>
        <v>7.94</v>
      </c>
      <c r="AC92">
        <f t="shared" si="43"/>
        <v>10</v>
      </c>
      <c r="AD92">
        <f t="shared" si="44"/>
        <v>5.94</v>
      </c>
      <c r="AE92">
        <f t="shared" si="45"/>
        <v>5</v>
      </c>
      <c r="AF92">
        <v>8</v>
      </c>
      <c r="AG92">
        <f t="shared" si="46"/>
        <v>6</v>
      </c>
      <c r="AH92">
        <f t="shared" si="47"/>
        <v>0.94500000000000006</v>
      </c>
      <c r="AI92">
        <f t="shared" si="48"/>
        <v>1.43</v>
      </c>
      <c r="AJ92">
        <f t="shared" si="49"/>
        <v>0.94500000000000006</v>
      </c>
      <c r="AK92">
        <f t="shared" si="50"/>
        <v>51</v>
      </c>
      <c r="AL92">
        <f t="shared" si="51"/>
        <v>24</v>
      </c>
      <c r="AM92">
        <f t="shared" si="52"/>
        <v>180</v>
      </c>
      <c r="AN92">
        <f t="shared" si="53"/>
        <v>14</v>
      </c>
      <c r="AO92">
        <f t="shared" si="54"/>
        <v>37</v>
      </c>
      <c r="AP92">
        <f t="shared" si="55"/>
        <v>0</v>
      </c>
      <c r="AQ92">
        <f t="shared" si="56"/>
        <v>37</v>
      </c>
      <c r="AR92">
        <f t="shared" si="57"/>
        <v>24</v>
      </c>
      <c r="AS92">
        <f t="shared" si="58"/>
        <v>24</v>
      </c>
      <c r="AT92">
        <f t="shared" si="59"/>
        <v>37</v>
      </c>
      <c r="AU92">
        <f t="shared" si="35"/>
        <v>1</v>
      </c>
      <c r="AV92">
        <f t="shared" si="60"/>
        <v>1</v>
      </c>
      <c r="AW92">
        <f t="shared" si="61"/>
        <v>1</v>
      </c>
      <c r="AX92">
        <f t="shared" si="36"/>
        <v>0.33</v>
      </c>
      <c r="AY92">
        <v>0.8</v>
      </c>
      <c r="AZ92">
        <f t="shared" si="62"/>
        <v>0</v>
      </c>
      <c r="BA92">
        <f t="shared" si="63"/>
        <v>293.78000000000003</v>
      </c>
      <c r="BB92">
        <f t="shared" si="64"/>
        <v>705.8660000000001</v>
      </c>
      <c r="BC92">
        <f t="shared" si="65"/>
        <v>244.81005000000002</v>
      </c>
      <c r="BD92">
        <f t="shared" si="66"/>
        <v>48</v>
      </c>
      <c r="BE92">
        <f t="shared" si="67"/>
        <v>1</v>
      </c>
      <c r="BF92">
        <f t="shared" si="68"/>
        <v>0</v>
      </c>
    </row>
    <row r="93" spans="3:58" x14ac:dyDescent="0.25">
      <c r="C93" t="s">
        <v>101</v>
      </c>
      <c r="D93">
        <v>8.6</v>
      </c>
      <c r="E93">
        <v>1100</v>
      </c>
      <c r="F93">
        <v>15.9</v>
      </c>
      <c r="G93">
        <v>832000</v>
      </c>
      <c r="H93">
        <v>12900</v>
      </c>
      <c r="I93">
        <v>27.7</v>
      </c>
      <c r="J93">
        <v>24.2</v>
      </c>
      <c r="K93">
        <v>23100</v>
      </c>
      <c r="L93">
        <v>6.17</v>
      </c>
      <c r="M93">
        <v>832000</v>
      </c>
      <c r="N93">
        <v>12900</v>
      </c>
      <c r="O93">
        <v>27.7</v>
      </c>
      <c r="P93">
        <v>24.2</v>
      </c>
      <c r="Q93">
        <v>23100</v>
      </c>
      <c r="R93">
        <v>6.17</v>
      </c>
      <c r="S93">
        <v>17.5</v>
      </c>
      <c r="T93">
        <v>88.9</v>
      </c>
      <c r="U93">
        <v>88.9</v>
      </c>
      <c r="V93">
        <v>6.35</v>
      </c>
      <c r="W93">
        <f t="shared" si="37"/>
        <v>24.2</v>
      </c>
      <c r="X93">
        <f t="shared" si="38"/>
        <v>64.7</v>
      </c>
      <c r="Y93">
        <f t="shared" si="39"/>
        <v>1100</v>
      </c>
      <c r="Z93">
        <f t="shared" si="40"/>
        <v>247.5</v>
      </c>
      <c r="AA93">
        <f t="shared" si="41"/>
        <v>123.75</v>
      </c>
      <c r="AB93">
        <f t="shared" si="42"/>
        <v>6.35</v>
      </c>
      <c r="AC93">
        <f t="shared" si="43"/>
        <v>10</v>
      </c>
      <c r="AD93">
        <f t="shared" si="44"/>
        <v>4.3499999999999996</v>
      </c>
      <c r="AE93">
        <f t="shared" si="45"/>
        <v>5</v>
      </c>
      <c r="AF93">
        <v>8</v>
      </c>
      <c r="AG93">
        <f t="shared" si="46"/>
        <v>5</v>
      </c>
      <c r="AH93">
        <f t="shared" si="47"/>
        <v>0.78749999999999998</v>
      </c>
      <c r="AI93">
        <f t="shared" si="48"/>
        <v>1.1399999999999999</v>
      </c>
      <c r="AJ93">
        <f t="shared" si="49"/>
        <v>0.78749999999999998</v>
      </c>
      <c r="AK93">
        <f t="shared" si="50"/>
        <v>61</v>
      </c>
      <c r="AL93">
        <f t="shared" si="51"/>
        <v>20</v>
      </c>
      <c r="AM93">
        <f t="shared" si="52"/>
        <v>150</v>
      </c>
      <c r="AN93">
        <f t="shared" si="53"/>
        <v>17</v>
      </c>
      <c r="AO93">
        <f t="shared" si="54"/>
        <v>44</v>
      </c>
      <c r="AP93">
        <f t="shared" si="55"/>
        <v>0</v>
      </c>
      <c r="AQ93">
        <f t="shared" si="56"/>
        <v>44</v>
      </c>
      <c r="AR93">
        <f t="shared" si="57"/>
        <v>20</v>
      </c>
      <c r="AS93">
        <f t="shared" si="58"/>
        <v>20</v>
      </c>
      <c r="AT93">
        <f t="shared" si="59"/>
        <v>44</v>
      </c>
      <c r="AU93">
        <f t="shared" si="35"/>
        <v>1</v>
      </c>
      <c r="AV93">
        <f t="shared" si="60"/>
        <v>1</v>
      </c>
      <c r="AW93">
        <f t="shared" si="61"/>
        <v>1</v>
      </c>
      <c r="AX93">
        <f t="shared" si="36"/>
        <v>0.45</v>
      </c>
      <c r="AY93">
        <v>0.8</v>
      </c>
      <c r="AZ93">
        <f t="shared" si="62"/>
        <v>0</v>
      </c>
      <c r="BA93">
        <f t="shared" si="63"/>
        <v>279.39999999999998</v>
      </c>
      <c r="BB93">
        <f t="shared" si="64"/>
        <v>564.51499999999999</v>
      </c>
      <c r="BC93">
        <f t="shared" si="65"/>
        <v>200.78700000000001</v>
      </c>
      <c r="BD93">
        <f t="shared" si="66"/>
        <v>48</v>
      </c>
      <c r="BE93">
        <f t="shared" si="67"/>
        <v>1</v>
      </c>
      <c r="BF93">
        <f t="shared" si="68"/>
        <v>0</v>
      </c>
    </row>
    <row r="94" spans="3:58" x14ac:dyDescent="0.25">
      <c r="C94" t="s">
        <v>102</v>
      </c>
      <c r="D94">
        <v>15.1</v>
      </c>
      <c r="E94">
        <v>1950</v>
      </c>
      <c r="F94">
        <v>22.2</v>
      </c>
      <c r="G94">
        <v>1440000</v>
      </c>
      <c r="H94">
        <v>23800</v>
      </c>
      <c r="I94">
        <v>27.2</v>
      </c>
      <c r="J94">
        <v>28.4</v>
      </c>
      <c r="K94">
        <v>42800</v>
      </c>
      <c r="L94">
        <v>12.2</v>
      </c>
      <c r="M94">
        <v>966000</v>
      </c>
      <c r="N94">
        <v>17900</v>
      </c>
      <c r="O94">
        <v>22.3</v>
      </c>
      <c r="P94">
        <v>22.1</v>
      </c>
      <c r="Q94">
        <v>32299.999999999996</v>
      </c>
      <c r="R94">
        <v>10.9</v>
      </c>
      <c r="S94">
        <v>15.7</v>
      </c>
      <c r="T94">
        <v>88.9</v>
      </c>
      <c r="U94">
        <v>76.2</v>
      </c>
      <c r="V94">
        <v>12.7</v>
      </c>
      <c r="W94">
        <f t="shared" si="37"/>
        <v>28.4</v>
      </c>
      <c r="X94">
        <f t="shared" si="38"/>
        <v>60.500000000000007</v>
      </c>
      <c r="Y94">
        <f t="shared" si="39"/>
        <v>1950</v>
      </c>
      <c r="Z94">
        <f t="shared" si="40"/>
        <v>438.75</v>
      </c>
      <c r="AA94">
        <f t="shared" si="41"/>
        <v>219.375</v>
      </c>
      <c r="AB94">
        <f t="shared" si="42"/>
        <v>12.7</v>
      </c>
      <c r="AC94">
        <f t="shared" si="43"/>
        <v>10</v>
      </c>
      <c r="AD94">
        <f t="shared" si="44"/>
        <v>10.7</v>
      </c>
      <c r="AE94">
        <f t="shared" si="45"/>
        <v>5</v>
      </c>
      <c r="AF94">
        <v>8</v>
      </c>
      <c r="AG94">
        <f t="shared" si="46"/>
        <v>8</v>
      </c>
      <c r="AH94">
        <f t="shared" si="47"/>
        <v>1.26</v>
      </c>
      <c r="AI94">
        <f t="shared" si="48"/>
        <v>2.29</v>
      </c>
      <c r="AJ94">
        <f t="shared" si="49"/>
        <v>1.26</v>
      </c>
      <c r="AK94">
        <f t="shared" si="50"/>
        <v>38</v>
      </c>
      <c r="AL94">
        <f t="shared" si="51"/>
        <v>32</v>
      </c>
      <c r="AM94">
        <f t="shared" si="52"/>
        <v>240</v>
      </c>
      <c r="AN94">
        <f t="shared" si="53"/>
        <v>12</v>
      </c>
      <c r="AO94">
        <f t="shared" si="54"/>
        <v>26</v>
      </c>
      <c r="AP94">
        <f t="shared" si="55"/>
        <v>0</v>
      </c>
      <c r="AQ94">
        <f t="shared" si="56"/>
        <v>32</v>
      </c>
      <c r="AR94">
        <f t="shared" si="57"/>
        <v>32</v>
      </c>
      <c r="AS94">
        <f t="shared" si="58"/>
        <v>32</v>
      </c>
      <c r="AT94">
        <f t="shared" si="59"/>
        <v>32</v>
      </c>
      <c r="AU94">
        <f t="shared" si="35"/>
        <v>1</v>
      </c>
      <c r="AV94">
        <f t="shared" si="60"/>
        <v>1</v>
      </c>
      <c r="AW94">
        <f t="shared" si="61"/>
        <v>1</v>
      </c>
      <c r="AX94">
        <f t="shared" si="36"/>
        <v>0.15</v>
      </c>
      <c r="AY94">
        <v>0.8</v>
      </c>
      <c r="AZ94">
        <f t="shared" si="62"/>
        <v>0</v>
      </c>
      <c r="BA94">
        <f t="shared" si="63"/>
        <v>406.4</v>
      </c>
      <c r="BB94">
        <f t="shared" si="64"/>
        <v>1129.03</v>
      </c>
      <c r="BC94">
        <f t="shared" si="65"/>
        <v>384.42899999999997</v>
      </c>
      <c r="BD94">
        <f t="shared" si="66"/>
        <v>48</v>
      </c>
      <c r="BE94">
        <f t="shared" si="67"/>
        <v>1</v>
      </c>
      <c r="BF94">
        <f t="shared" si="68"/>
        <v>0</v>
      </c>
    </row>
    <row r="95" spans="3:58" x14ac:dyDescent="0.25">
      <c r="C95" t="s">
        <v>103</v>
      </c>
      <c r="D95">
        <v>13.5</v>
      </c>
      <c r="E95">
        <v>1720</v>
      </c>
      <c r="F95">
        <v>20.7</v>
      </c>
      <c r="G95">
        <v>1290000</v>
      </c>
      <c r="H95">
        <v>21100</v>
      </c>
      <c r="I95">
        <v>27.4</v>
      </c>
      <c r="J95">
        <v>27.7</v>
      </c>
      <c r="K95">
        <v>38000</v>
      </c>
      <c r="L95">
        <v>11.4</v>
      </c>
      <c r="M95">
        <v>870000</v>
      </c>
      <c r="N95">
        <v>15900</v>
      </c>
      <c r="O95">
        <v>22.5</v>
      </c>
      <c r="P95">
        <v>21.5</v>
      </c>
      <c r="Q95">
        <v>28700</v>
      </c>
      <c r="R95">
        <v>9.68</v>
      </c>
      <c r="S95">
        <v>15.7</v>
      </c>
      <c r="T95">
        <v>88.9</v>
      </c>
      <c r="U95">
        <v>76.2</v>
      </c>
      <c r="V95">
        <v>11.1</v>
      </c>
      <c r="W95">
        <f t="shared" si="37"/>
        <v>27.7</v>
      </c>
      <c r="X95">
        <f t="shared" si="38"/>
        <v>61.2</v>
      </c>
      <c r="Y95">
        <f t="shared" si="39"/>
        <v>1720</v>
      </c>
      <c r="Z95">
        <f t="shared" si="40"/>
        <v>387</v>
      </c>
      <c r="AA95">
        <f t="shared" si="41"/>
        <v>193.5</v>
      </c>
      <c r="AB95">
        <f t="shared" si="42"/>
        <v>11.1</v>
      </c>
      <c r="AC95">
        <f t="shared" si="43"/>
        <v>10</v>
      </c>
      <c r="AD95">
        <f t="shared" si="44"/>
        <v>9.1</v>
      </c>
      <c r="AE95">
        <f t="shared" si="45"/>
        <v>5</v>
      </c>
      <c r="AF95">
        <v>8</v>
      </c>
      <c r="AG95">
        <f t="shared" si="46"/>
        <v>8</v>
      </c>
      <c r="AH95">
        <f t="shared" si="47"/>
        <v>1.26</v>
      </c>
      <c r="AI95">
        <f t="shared" si="48"/>
        <v>2</v>
      </c>
      <c r="AJ95">
        <f t="shared" si="49"/>
        <v>1.26</v>
      </c>
      <c r="AK95">
        <f t="shared" si="50"/>
        <v>38</v>
      </c>
      <c r="AL95">
        <f t="shared" si="51"/>
        <v>32</v>
      </c>
      <c r="AM95">
        <f t="shared" si="52"/>
        <v>240</v>
      </c>
      <c r="AN95">
        <f t="shared" si="53"/>
        <v>12</v>
      </c>
      <c r="AO95">
        <f t="shared" si="54"/>
        <v>26</v>
      </c>
      <c r="AP95">
        <f t="shared" si="55"/>
        <v>0</v>
      </c>
      <c r="AQ95">
        <f t="shared" si="56"/>
        <v>32</v>
      </c>
      <c r="AR95">
        <f t="shared" si="57"/>
        <v>32</v>
      </c>
      <c r="AS95">
        <f t="shared" si="58"/>
        <v>32</v>
      </c>
      <c r="AT95">
        <f t="shared" si="59"/>
        <v>32</v>
      </c>
      <c r="AU95">
        <f t="shared" si="35"/>
        <v>1</v>
      </c>
      <c r="AV95">
        <f t="shared" si="60"/>
        <v>1</v>
      </c>
      <c r="AW95">
        <f t="shared" si="61"/>
        <v>1</v>
      </c>
      <c r="AX95">
        <f t="shared" si="36"/>
        <v>0.17</v>
      </c>
      <c r="AY95">
        <v>0.8</v>
      </c>
      <c r="AZ95">
        <f t="shared" si="62"/>
        <v>0</v>
      </c>
      <c r="BA95">
        <f t="shared" si="63"/>
        <v>355.2</v>
      </c>
      <c r="BB95">
        <f t="shared" si="64"/>
        <v>986.79000000000008</v>
      </c>
      <c r="BC95">
        <f t="shared" si="65"/>
        <v>335.99700000000007</v>
      </c>
      <c r="BD95">
        <f t="shared" si="66"/>
        <v>48</v>
      </c>
      <c r="BE95">
        <f t="shared" si="67"/>
        <v>1</v>
      </c>
      <c r="BF95">
        <f t="shared" si="68"/>
        <v>0</v>
      </c>
    </row>
    <row r="96" spans="3:58" x14ac:dyDescent="0.25">
      <c r="C96" t="s">
        <v>104</v>
      </c>
      <c r="D96">
        <v>11.7</v>
      </c>
      <c r="E96">
        <v>1500</v>
      </c>
      <c r="F96">
        <v>19.100000000000001</v>
      </c>
      <c r="G96">
        <v>1140000</v>
      </c>
      <c r="H96">
        <v>18400</v>
      </c>
      <c r="I96">
        <v>27.7</v>
      </c>
      <c r="J96">
        <v>27.2</v>
      </c>
      <c r="K96">
        <v>33300</v>
      </c>
      <c r="L96">
        <v>10.3</v>
      </c>
      <c r="M96">
        <v>766000</v>
      </c>
      <c r="N96">
        <v>13900</v>
      </c>
      <c r="O96">
        <v>22.7</v>
      </c>
      <c r="P96">
        <v>20.9</v>
      </c>
      <c r="Q96">
        <v>24900</v>
      </c>
      <c r="R96">
        <v>8.41</v>
      </c>
      <c r="S96">
        <v>15.8</v>
      </c>
      <c r="T96">
        <v>89</v>
      </c>
      <c r="U96">
        <v>76.2</v>
      </c>
      <c r="V96">
        <v>9.5</v>
      </c>
      <c r="W96">
        <f t="shared" si="37"/>
        <v>27.2</v>
      </c>
      <c r="X96">
        <f t="shared" si="38"/>
        <v>61.8</v>
      </c>
      <c r="Y96">
        <f t="shared" si="39"/>
        <v>1500</v>
      </c>
      <c r="Z96">
        <f t="shared" si="40"/>
        <v>337.5</v>
      </c>
      <c r="AA96">
        <f t="shared" si="41"/>
        <v>168.75</v>
      </c>
      <c r="AB96">
        <f t="shared" si="42"/>
        <v>9.5</v>
      </c>
      <c r="AC96">
        <f t="shared" si="43"/>
        <v>10</v>
      </c>
      <c r="AD96">
        <f t="shared" si="44"/>
        <v>7.5</v>
      </c>
      <c r="AE96">
        <f t="shared" si="45"/>
        <v>5</v>
      </c>
      <c r="AF96">
        <v>8</v>
      </c>
      <c r="AG96">
        <f t="shared" si="46"/>
        <v>8</v>
      </c>
      <c r="AH96">
        <f t="shared" si="47"/>
        <v>1.26</v>
      </c>
      <c r="AI96">
        <f t="shared" si="48"/>
        <v>1.71</v>
      </c>
      <c r="AJ96">
        <f t="shared" si="49"/>
        <v>1.26</v>
      </c>
      <c r="AK96">
        <f t="shared" si="50"/>
        <v>38</v>
      </c>
      <c r="AL96">
        <f t="shared" si="51"/>
        <v>32</v>
      </c>
      <c r="AM96">
        <f t="shared" si="52"/>
        <v>240</v>
      </c>
      <c r="AN96">
        <f t="shared" si="53"/>
        <v>12</v>
      </c>
      <c r="AO96">
        <f t="shared" si="54"/>
        <v>26</v>
      </c>
      <c r="AP96">
        <f t="shared" si="55"/>
        <v>0</v>
      </c>
      <c r="AQ96">
        <f t="shared" si="56"/>
        <v>32</v>
      </c>
      <c r="AR96">
        <f t="shared" si="57"/>
        <v>32</v>
      </c>
      <c r="AS96">
        <f t="shared" si="58"/>
        <v>32</v>
      </c>
      <c r="AT96">
        <f t="shared" si="59"/>
        <v>32</v>
      </c>
      <c r="AU96">
        <f t="shared" si="35"/>
        <v>1</v>
      </c>
      <c r="AV96">
        <f t="shared" si="60"/>
        <v>1</v>
      </c>
      <c r="AW96">
        <f t="shared" si="61"/>
        <v>1</v>
      </c>
      <c r="AX96">
        <f t="shared" si="36"/>
        <v>0.2</v>
      </c>
      <c r="AY96">
        <v>0.8</v>
      </c>
      <c r="AZ96">
        <f t="shared" si="62"/>
        <v>0</v>
      </c>
      <c r="BA96">
        <f t="shared" si="63"/>
        <v>304</v>
      </c>
      <c r="BB96">
        <f t="shared" si="64"/>
        <v>845.5</v>
      </c>
      <c r="BC96">
        <f t="shared" si="65"/>
        <v>287.85000000000002</v>
      </c>
      <c r="BD96">
        <f t="shared" si="66"/>
        <v>48</v>
      </c>
      <c r="BE96">
        <f t="shared" si="67"/>
        <v>1</v>
      </c>
      <c r="BF96">
        <f t="shared" si="68"/>
        <v>0</v>
      </c>
    </row>
    <row r="97" spans="3:58" x14ac:dyDescent="0.25">
      <c r="C97" t="s">
        <v>105</v>
      </c>
      <c r="D97">
        <v>9.8000000000000007</v>
      </c>
      <c r="E97">
        <v>1260</v>
      </c>
      <c r="F97">
        <v>17.5</v>
      </c>
      <c r="G97">
        <v>970000</v>
      </c>
      <c r="H97">
        <v>15600</v>
      </c>
      <c r="I97">
        <v>27.7</v>
      </c>
      <c r="J97">
        <v>26.7</v>
      </c>
      <c r="K97">
        <v>28200</v>
      </c>
      <c r="L97">
        <v>9.65</v>
      </c>
      <c r="M97">
        <v>658000</v>
      </c>
      <c r="N97">
        <v>11800</v>
      </c>
      <c r="O97">
        <v>22.9</v>
      </c>
      <c r="P97">
        <v>20.3</v>
      </c>
      <c r="Q97">
        <v>21000</v>
      </c>
      <c r="R97">
        <v>7.09</v>
      </c>
      <c r="S97">
        <v>15.8</v>
      </c>
      <c r="T97">
        <v>88.9</v>
      </c>
      <c r="U97">
        <v>76.2</v>
      </c>
      <c r="V97">
        <v>7.94</v>
      </c>
      <c r="W97">
        <f t="shared" si="37"/>
        <v>26.7</v>
      </c>
      <c r="X97">
        <f t="shared" si="38"/>
        <v>62.2</v>
      </c>
      <c r="Y97">
        <f t="shared" si="39"/>
        <v>1260</v>
      </c>
      <c r="Z97">
        <f t="shared" si="40"/>
        <v>283.5</v>
      </c>
      <c r="AA97">
        <f t="shared" si="41"/>
        <v>141.75</v>
      </c>
      <c r="AB97">
        <f t="shared" si="42"/>
        <v>7.94</v>
      </c>
      <c r="AC97">
        <f t="shared" si="43"/>
        <v>10</v>
      </c>
      <c r="AD97">
        <f t="shared" si="44"/>
        <v>5.94</v>
      </c>
      <c r="AE97">
        <f t="shared" si="45"/>
        <v>5</v>
      </c>
      <c r="AF97">
        <v>8</v>
      </c>
      <c r="AG97">
        <f t="shared" si="46"/>
        <v>6</v>
      </c>
      <c r="AH97">
        <f t="shared" si="47"/>
        <v>0.94500000000000006</v>
      </c>
      <c r="AI97">
        <f t="shared" si="48"/>
        <v>1.43</v>
      </c>
      <c r="AJ97">
        <f t="shared" si="49"/>
        <v>0.94500000000000006</v>
      </c>
      <c r="AK97">
        <f t="shared" si="50"/>
        <v>51</v>
      </c>
      <c r="AL97">
        <f t="shared" si="51"/>
        <v>24</v>
      </c>
      <c r="AM97">
        <f t="shared" si="52"/>
        <v>180</v>
      </c>
      <c r="AN97">
        <f t="shared" si="53"/>
        <v>15</v>
      </c>
      <c r="AO97">
        <f t="shared" si="54"/>
        <v>36</v>
      </c>
      <c r="AP97">
        <f t="shared" si="55"/>
        <v>0</v>
      </c>
      <c r="AQ97">
        <f t="shared" si="56"/>
        <v>36</v>
      </c>
      <c r="AR97">
        <f t="shared" si="57"/>
        <v>24</v>
      </c>
      <c r="AS97">
        <f t="shared" si="58"/>
        <v>24</v>
      </c>
      <c r="AT97">
        <f t="shared" si="59"/>
        <v>36</v>
      </c>
      <c r="AU97">
        <f t="shared" si="35"/>
        <v>1</v>
      </c>
      <c r="AV97">
        <f t="shared" si="60"/>
        <v>1</v>
      </c>
      <c r="AW97">
        <f t="shared" si="61"/>
        <v>1</v>
      </c>
      <c r="AX97">
        <f t="shared" si="36"/>
        <v>0.44</v>
      </c>
      <c r="AY97">
        <v>0.8</v>
      </c>
      <c r="AZ97">
        <f t="shared" si="62"/>
        <v>0</v>
      </c>
      <c r="BA97">
        <f t="shared" si="63"/>
        <v>285.84000000000003</v>
      </c>
      <c r="BB97">
        <f t="shared" si="64"/>
        <v>705.8660000000001</v>
      </c>
      <c r="BC97">
        <f t="shared" si="65"/>
        <v>243.91680000000002</v>
      </c>
      <c r="BD97">
        <f t="shared" si="66"/>
        <v>48</v>
      </c>
      <c r="BE97">
        <f t="shared" si="67"/>
        <v>1</v>
      </c>
      <c r="BF97">
        <f t="shared" si="68"/>
        <v>0</v>
      </c>
    </row>
    <row r="98" spans="3:58" x14ac:dyDescent="0.25">
      <c r="C98" t="s">
        <v>106</v>
      </c>
      <c r="D98">
        <v>8</v>
      </c>
      <c r="E98">
        <v>1020</v>
      </c>
      <c r="F98">
        <v>15.9</v>
      </c>
      <c r="G98">
        <v>799000</v>
      </c>
      <c r="H98">
        <v>12700</v>
      </c>
      <c r="I98">
        <v>27.9</v>
      </c>
      <c r="J98">
        <v>25.9</v>
      </c>
      <c r="K98">
        <v>22800</v>
      </c>
      <c r="L98">
        <v>8.64</v>
      </c>
      <c r="M98">
        <v>541000</v>
      </c>
      <c r="N98">
        <v>9590</v>
      </c>
      <c r="O98">
        <v>23.1</v>
      </c>
      <c r="P98">
        <v>19.600000000000001</v>
      </c>
      <c r="Q98">
        <v>17000</v>
      </c>
      <c r="R98">
        <v>5.74</v>
      </c>
      <c r="S98">
        <v>16</v>
      </c>
      <c r="T98">
        <v>88.9</v>
      </c>
      <c r="U98">
        <v>76.2</v>
      </c>
      <c r="V98">
        <v>6.35</v>
      </c>
      <c r="W98">
        <f t="shared" si="37"/>
        <v>25.9</v>
      </c>
      <c r="X98">
        <f t="shared" si="38"/>
        <v>63.000000000000007</v>
      </c>
      <c r="Y98">
        <f t="shared" si="39"/>
        <v>1020</v>
      </c>
      <c r="Z98">
        <f t="shared" si="40"/>
        <v>229.5</v>
      </c>
      <c r="AA98">
        <f t="shared" si="41"/>
        <v>114.75</v>
      </c>
      <c r="AB98">
        <f t="shared" si="42"/>
        <v>6.35</v>
      </c>
      <c r="AC98">
        <f t="shared" si="43"/>
        <v>10</v>
      </c>
      <c r="AD98">
        <f t="shared" si="44"/>
        <v>4.3499999999999996</v>
      </c>
      <c r="AE98">
        <f t="shared" si="45"/>
        <v>5</v>
      </c>
      <c r="AF98">
        <v>8</v>
      </c>
      <c r="AG98">
        <f t="shared" si="46"/>
        <v>5</v>
      </c>
      <c r="AH98">
        <f t="shared" si="47"/>
        <v>0.78749999999999998</v>
      </c>
      <c r="AI98">
        <f t="shared" si="48"/>
        <v>1.1399999999999999</v>
      </c>
      <c r="AJ98">
        <f t="shared" si="49"/>
        <v>0.78749999999999998</v>
      </c>
      <c r="AK98">
        <f t="shared" si="50"/>
        <v>61</v>
      </c>
      <c r="AL98">
        <f t="shared" si="51"/>
        <v>20</v>
      </c>
      <c r="AM98">
        <f t="shared" si="52"/>
        <v>150</v>
      </c>
      <c r="AN98">
        <f t="shared" si="53"/>
        <v>18</v>
      </c>
      <c r="AO98">
        <f t="shared" si="54"/>
        <v>43</v>
      </c>
      <c r="AP98">
        <f t="shared" si="55"/>
        <v>0</v>
      </c>
      <c r="AQ98">
        <f t="shared" si="56"/>
        <v>43</v>
      </c>
      <c r="AR98">
        <f t="shared" si="57"/>
        <v>20</v>
      </c>
      <c r="AS98">
        <f t="shared" si="58"/>
        <v>20</v>
      </c>
      <c r="AT98">
        <f t="shared" si="59"/>
        <v>43</v>
      </c>
      <c r="AU98">
        <f t="shared" si="35"/>
        <v>1</v>
      </c>
      <c r="AV98">
        <f t="shared" si="60"/>
        <v>1</v>
      </c>
      <c r="AW98">
        <f t="shared" si="61"/>
        <v>1</v>
      </c>
      <c r="AX98">
        <f t="shared" si="36"/>
        <v>0.54</v>
      </c>
      <c r="AY98">
        <v>0.8</v>
      </c>
      <c r="AZ98">
        <f t="shared" si="62"/>
        <v>0</v>
      </c>
      <c r="BA98">
        <f t="shared" si="63"/>
        <v>273.05</v>
      </c>
      <c r="BB98">
        <f t="shared" si="64"/>
        <v>564.51499999999999</v>
      </c>
      <c r="BC98">
        <f t="shared" si="65"/>
        <v>200.07262499999999</v>
      </c>
      <c r="BD98">
        <f t="shared" si="66"/>
        <v>48</v>
      </c>
      <c r="BE98">
        <f t="shared" si="67"/>
        <v>1</v>
      </c>
      <c r="BF98">
        <f t="shared" si="68"/>
        <v>0</v>
      </c>
    </row>
    <row r="99" spans="3:58" x14ac:dyDescent="0.25">
      <c r="C99" t="s">
        <v>107</v>
      </c>
      <c r="D99">
        <v>13.9</v>
      </c>
      <c r="E99">
        <v>1790</v>
      </c>
      <c r="F99">
        <v>22.2</v>
      </c>
      <c r="G99">
        <v>1350000</v>
      </c>
      <c r="H99">
        <v>23100</v>
      </c>
      <c r="I99">
        <v>27.4</v>
      </c>
      <c r="J99">
        <v>30.5</v>
      </c>
      <c r="K99">
        <v>41300</v>
      </c>
      <c r="L99">
        <v>18.5</v>
      </c>
      <c r="M99">
        <v>566000</v>
      </c>
      <c r="N99">
        <v>12400</v>
      </c>
      <c r="O99">
        <v>17.8</v>
      </c>
      <c r="P99">
        <v>17.8</v>
      </c>
      <c r="Q99">
        <v>22800</v>
      </c>
      <c r="R99">
        <v>10.1</v>
      </c>
      <c r="S99">
        <v>13.5</v>
      </c>
      <c r="T99">
        <v>88.9</v>
      </c>
      <c r="U99">
        <v>63.5</v>
      </c>
      <c r="V99">
        <v>12.7</v>
      </c>
      <c r="W99">
        <f t="shared" si="37"/>
        <v>30.5</v>
      </c>
      <c r="X99">
        <f t="shared" si="38"/>
        <v>58.400000000000006</v>
      </c>
      <c r="Y99">
        <f t="shared" si="39"/>
        <v>1790</v>
      </c>
      <c r="Z99">
        <f t="shared" si="40"/>
        <v>402.75</v>
      </c>
      <c r="AA99">
        <f t="shared" si="41"/>
        <v>201.375</v>
      </c>
      <c r="AB99">
        <f t="shared" si="42"/>
        <v>12.7</v>
      </c>
      <c r="AC99">
        <f t="shared" si="43"/>
        <v>10</v>
      </c>
      <c r="AD99">
        <f t="shared" si="44"/>
        <v>10.7</v>
      </c>
      <c r="AE99">
        <f t="shared" si="45"/>
        <v>5</v>
      </c>
      <c r="AF99">
        <v>8</v>
      </c>
      <c r="AG99">
        <f t="shared" si="46"/>
        <v>8</v>
      </c>
      <c r="AH99">
        <f t="shared" si="47"/>
        <v>1.26</v>
      </c>
      <c r="AI99">
        <f t="shared" si="48"/>
        <v>2.29</v>
      </c>
      <c r="AJ99">
        <f t="shared" si="49"/>
        <v>1.26</v>
      </c>
      <c r="AK99">
        <f t="shared" si="50"/>
        <v>38</v>
      </c>
      <c r="AL99">
        <f t="shared" si="51"/>
        <v>32</v>
      </c>
      <c r="AM99">
        <f t="shared" si="52"/>
        <v>240</v>
      </c>
      <c r="AN99">
        <f t="shared" si="53"/>
        <v>13</v>
      </c>
      <c r="AO99">
        <f t="shared" si="54"/>
        <v>25</v>
      </c>
      <c r="AP99">
        <f t="shared" si="55"/>
        <v>0</v>
      </c>
      <c r="AQ99">
        <f t="shared" si="56"/>
        <v>32</v>
      </c>
      <c r="AR99">
        <f t="shared" si="57"/>
        <v>32</v>
      </c>
      <c r="AS99">
        <f t="shared" si="58"/>
        <v>32</v>
      </c>
      <c r="AT99">
        <f t="shared" si="59"/>
        <v>32</v>
      </c>
      <c r="AU99">
        <f t="shared" si="35"/>
        <v>1</v>
      </c>
      <c r="AV99">
        <f t="shared" si="60"/>
        <v>1</v>
      </c>
      <c r="AW99">
        <f t="shared" si="61"/>
        <v>1</v>
      </c>
      <c r="AX99">
        <f t="shared" si="36"/>
        <v>0.28999999999999998</v>
      </c>
      <c r="AY99">
        <v>0.8</v>
      </c>
      <c r="AZ99">
        <f t="shared" si="62"/>
        <v>0</v>
      </c>
      <c r="BA99">
        <f t="shared" si="63"/>
        <v>406.4</v>
      </c>
      <c r="BB99">
        <f t="shared" si="64"/>
        <v>1129.03</v>
      </c>
      <c r="BC99">
        <f t="shared" si="65"/>
        <v>384.42899999999997</v>
      </c>
      <c r="BD99">
        <f t="shared" si="66"/>
        <v>48</v>
      </c>
      <c r="BE99">
        <f t="shared" si="67"/>
        <v>1</v>
      </c>
      <c r="BF99">
        <f t="shared" si="68"/>
        <v>0</v>
      </c>
    </row>
    <row r="100" spans="3:58" x14ac:dyDescent="0.25">
      <c r="C100" t="s">
        <v>108</v>
      </c>
      <c r="D100">
        <v>10.7</v>
      </c>
      <c r="E100">
        <v>1370</v>
      </c>
      <c r="F100">
        <v>19.100000000000001</v>
      </c>
      <c r="G100">
        <v>1070000</v>
      </c>
      <c r="H100">
        <v>17900</v>
      </c>
      <c r="I100">
        <v>27.9</v>
      </c>
      <c r="J100">
        <v>29.2</v>
      </c>
      <c r="K100">
        <v>32100</v>
      </c>
      <c r="L100">
        <v>17.100000000000001</v>
      </c>
      <c r="M100">
        <v>454000</v>
      </c>
      <c r="N100">
        <v>9650</v>
      </c>
      <c r="O100">
        <v>18.2</v>
      </c>
      <c r="P100">
        <v>16.600000000000001</v>
      </c>
      <c r="Q100">
        <v>17500</v>
      </c>
      <c r="R100">
        <v>7.7</v>
      </c>
      <c r="S100">
        <v>13.6</v>
      </c>
      <c r="T100">
        <v>88.9</v>
      </c>
      <c r="U100">
        <v>63.5</v>
      </c>
      <c r="V100">
        <v>9.5299999999999994</v>
      </c>
      <c r="W100">
        <f t="shared" si="37"/>
        <v>29.2</v>
      </c>
      <c r="X100">
        <f t="shared" si="38"/>
        <v>59.7</v>
      </c>
      <c r="Y100">
        <f t="shared" si="39"/>
        <v>1370</v>
      </c>
      <c r="Z100">
        <f t="shared" si="40"/>
        <v>308.25</v>
      </c>
      <c r="AA100">
        <f t="shared" si="41"/>
        <v>154.125</v>
      </c>
      <c r="AB100">
        <f t="shared" si="42"/>
        <v>9.5299999999999994</v>
      </c>
      <c r="AC100">
        <f t="shared" si="43"/>
        <v>10</v>
      </c>
      <c r="AD100">
        <f t="shared" si="44"/>
        <v>7.5299999999999994</v>
      </c>
      <c r="AE100">
        <f t="shared" si="45"/>
        <v>5</v>
      </c>
      <c r="AF100">
        <v>8</v>
      </c>
      <c r="AG100">
        <f t="shared" si="46"/>
        <v>8</v>
      </c>
      <c r="AH100">
        <f t="shared" si="47"/>
        <v>1.26</v>
      </c>
      <c r="AI100">
        <f t="shared" si="48"/>
        <v>1.72</v>
      </c>
      <c r="AJ100">
        <f t="shared" si="49"/>
        <v>1.26</v>
      </c>
      <c r="AK100">
        <f t="shared" si="50"/>
        <v>38</v>
      </c>
      <c r="AL100">
        <f t="shared" si="51"/>
        <v>32</v>
      </c>
      <c r="AM100">
        <f t="shared" si="52"/>
        <v>240</v>
      </c>
      <c r="AN100">
        <f t="shared" si="53"/>
        <v>12</v>
      </c>
      <c r="AO100">
        <f t="shared" si="54"/>
        <v>26</v>
      </c>
      <c r="AP100">
        <f t="shared" si="55"/>
        <v>0</v>
      </c>
      <c r="AQ100">
        <f t="shared" si="56"/>
        <v>32</v>
      </c>
      <c r="AR100">
        <f t="shared" si="57"/>
        <v>32</v>
      </c>
      <c r="AS100">
        <f t="shared" si="58"/>
        <v>32</v>
      </c>
      <c r="AT100">
        <f t="shared" si="59"/>
        <v>32</v>
      </c>
      <c r="AU100">
        <f t="shared" si="35"/>
        <v>1</v>
      </c>
      <c r="AV100">
        <f t="shared" si="60"/>
        <v>1</v>
      </c>
      <c r="AW100">
        <f t="shared" si="61"/>
        <v>1</v>
      </c>
      <c r="AX100">
        <f t="shared" si="36"/>
        <v>0.36</v>
      </c>
      <c r="AY100">
        <v>0.8</v>
      </c>
      <c r="AZ100">
        <f t="shared" si="62"/>
        <v>0</v>
      </c>
      <c r="BA100">
        <f t="shared" si="63"/>
        <v>304.95999999999998</v>
      </c>
      <c r="BB100">
        <f t="shared" si="64"/>
        <v>847.21699999999998</v>
      </c>
      <c r="BC100">
        <f t="shared" si="65"/>
        <v>288.47309999999999</v>
      </c>
      <c r="BD100">
        <f t="shared" si="66"/>
        <v>48</v>
      </c>
      <c r="BE100">
        <f t="shared" si="67"/>
        <v>1</v>
      </c>
      <c r="BF100">
        <f t="shared" si="68"/>
        <v>0</v>
      </c>
    </row>
    <row r="101" spans="3:58" x14ac:dyDescent="0.25">
      <c r="C101" t="s">
        <v>109</v>
      </c>
      <c r="D101">
        <v>9</v>
      </c>
      <c r="E101">
        <v>1150</v>
      </c>
      <c r="F101">
        <v>17.5</v>
      </c>
      <c r="G101">
        <v>916000</v>
      </c>
      <c r="H101">
        <v>15200</v>
      </c>
      <c r="I101">
        <v>28.2</v>
      </c>
      <c r="J101">
        <v>28.7</v>
      </c>
      <c r="K101">
        <v>27400</v>
      </c>
      <c r="L101">
        <v>16.2</v>
      </c>
      <c r="M101">
        <v>390000</v>
      </c>
      <c r="N101">
        <v>8210</v>
      </c>
      <c r="O101">
        <v>18.399999999999999</v>
      </c>
      <c r="P101">
        <v>16.100000000000001</v>
      </c>
      <c r="Q101">
        <v>14700</v>
      </c>
      <c r="R101">
        <v>6.5</v>
      </c>
      <c r="S101">
        <v>13.7</v>
      </c>
      <c r="T101">
        <v>88.9</v>
      </c>
      <c r="U101">
        <v>63.5</v>
      </c>
      <c r="V101">
        <v>7.94</v>
      </c>
      <c r="W101">
        <f t="shared" si="37"/>
        <v>28.7</v>
      </c>
      <c r="X101">
        <f t="shared" si="38"/>
        <v>60.2</v>
      </c>
      <c r="Y101">
        <f t="shared" si="39"/>
        <v>1150</v>
      </c>
      <c r="Z101">
        <f t="shared" si="40"/>
        <v>258.75</v>
      </c>
      <c r="AA101">
        <f t="shared" si="41"/>
        <v>129.375</v>
      </c>
      <c r="AB101">
        <f t="shared" si="42"/>
        <v>7.94</v>
      </c>
      <c r="AC101">
        <f t="shared" si="43"/>
        <v>10</v>
      </c>
      <c r="AD101">
        <f t="shared" si="44"/>
        <v>5.94</v>
      </c>
      <c r="AE101">
        <f t="shared" si="45"/>
        <v>5</v>
      </c>
      <c r="AF101">
        <v>8</v>
      </c>
      <c r="AG101">
        <f t="shared" si="46"/>
        <v>6</v>
      </c>
      <c r="AH101">
        <f t="shared" si="47"/>
        <v>0.94500000000000006</v>
      </c>
      <c r="AI101">
        <f t="shared" si="48"/>
        <v>1.43</v>
      </c>
      <c r="AJ101">
        <f t="shared" si="49"/>
        <v>0.94500000000000006</v>
      </c>
      <c r="AK101">
        <f t="shared" si="50"/>
        <v>51</v>
      </c>
      <c r="AL101">
        <f t="shared" si="51"/>
        <v>24</v>
      </c>
      <c r="AM101">
        <f t="shared" si="52"/>
        <v>180</v>
      </c>
      <c r="AN101">
        <f t="shared" si="53"/>
        <v>16</v>
      </c>
      <c r="AO101">
        <f t="shared" si="54"/>
        <v>35</v>
      </c>
      <c r="AP101">
        <f t="shared" si="55"/>
        <v>0</v>
      </c>
      <c r="AQ101">
        <f t="shared" si="56"/>
        <v>35</v>
      </c>
      <c r="AR101">
        <f t="shared" si="57"/>
        <v>24</v>
      </c>
      <c r="AS101">
        <f t="shared" si="58"/>
        <v>24</v>
      </c>
      <c r="AT101">
        <f t="shared" si="59"/>
        <v>35</v>
      </c>
      <c r="AU101">
        <f t="shared" si="35"/>
        <v>1</v>
      </c>
      <c r="AV101">
        <f t="shared" si="60"/>
        <v>1</v>
      </c>
      <c r="AW101">
        <f t="shared" si="61"/>
        <v>1</v>
      </c>
      <c r="AX101">
        <f t="shared" si="36"/>
        <v>0.54</v>
      </c>
      <c r="AY101">
        <v>0.8</v>
      </c>
      <c r="AZ101">
        <f t="shared" si="62"/>
        <v>0</v>
      </c>
      <c r="BA101">
        <f t="shared" si="63"/>
        <v>277.90000000000003</v>
      </c>
      <c r="BB101">
        <f t="shared" si="64"/>
        <v>705.8660000000001</v>
      </c>
      <c r="BC101">
        <f t="shared" si="65"/>
        <v>243.02355000000003</v>
      </c>
      <c r="BD101">
        <f t="shared" si="66"/>
        <v>48</v>
      </c>
      <c r="BE101">
        <f t="shared" si="67"/>
        <v>1</v>
      </c>
      <c r="BF101">
        <f t="shared" si="68"/>
        <v>0</v>
      </c>
    </row>
    <row r="102" spans="3:58" x14ac:dyDescent="0.25">
      <c r="C102" t="s">
        <v>110</v>
      </c>
      <c r="D102">
        <v>7.3</v>
      </c>
      <c r="E102">
        <v>935</v>
      </c>
      <c r="F102">
        <v>15.9</v>
      </c>
      <c r="G102">
        <v>753000</v>
      </c>
      <c r="H102">
        <v>12300</v>
      </c>
      <c r="I102">
        <v>28.4</v>
      </c>
      <c r="J102">
        <v>27.9</v>
      </c>
      <c r="K102">
        <v>22300</v>
      </c>
      <c r="L102">
        <v>15.2</v>
      </c>
      <c r="M102">
        <v>323000</v>
      </c>
      <c r="N102">
        <v>6720</v>
      </c>
      <c r="O102">
        <v>18.600000000000001</v>
      </c>
      <c r="P102">
        <v>15.4</v>
      </c>
      <c r="Q102">
        <v>11900</v>
      </c>
      <c r="R102">
        <v>5.26</v>
      </c>
      <c r="S102">
        <v>13.7</v>
      </c>
      <c r="T102">
        <v>88.9</v>
      </c>
      <c r="U102">
        <v>63.5</v>
      </c>
      <c r="V102">
        <v>6.35</v>
      </c>
      <c r="W102">
        <f t="shared" si="37"/>
        <v>27.9</v>
      </c>
      <c r="X102">
        <f t="shared" si="38"/>
        <v>61.000000000000007</v>
      </c>
      <c r="Y102">
        <f t="shared" si="39"/>
        <v>935</v>
      </c>
      <c r="Z102">
        <f t="shared" si="40"/>
        <v>210.375</v>
      </c>
      <c r="AA102">
        <f t="shared" si="41"/>
        <v>105.1875</v>
      </c>
      <c r="AB102">
        <f t="shared" si="42"/>
        <v>6.35</v>
      </c>
      <c r="AC102">
        <f t="shared" si="43"/>
        <v>10</v>
      </c>
      <c r="AD102">
        <f t="shared" si="44"/>
        <v>4.3499999999999996</v>
      </c>
      <c r="AE102">
        <f t="shared" si="45"/>
        <v>5</v>
      </c>
      <c r="AF102">
        <v>8</v>
      </c>
      <c r="AG102">
        <f t="shared" si="46"/>
        <v>5</v>
      </c>
      <c r="AH102">
        <f t="shared" si="47"/>
        <v>0.78749999999999998</v>
      </c>
      <c r="AI102">
        <f t="shared" si="48"/>
        <v>1.1399999999999999</v>
      </c>
      <c r="AJ102">
        <f t="shared" si="49"/>
        <v>0.78749999999999998</v>
      </c>
      <c r="AK102">
        <f t="shared" si="50"/>
        <v>61</v>
      </c>
      <c r="AL102">
        <f t="shared" si="51"/>
        <v>20</v>
      </c>
      <c r="AM102">
        <f t="shared" si="52"/>
        <v>150</v>
      </c>
      <c r="AN102">
        <f t="shared" si="53"/>
        <v>19</v>
      </c>
      <c r="AO102">
        <f t="shared" si="54"/>
        <v>42</v>
      </c>
      <c r="AP102">
        <f t="shared" si="55"/>
        <v>0</v>
      </c>
      <c r="AQ102">
        <f t="shared" si="56"/>
        <v>42</v>
      </c>
      <c r="AR102">
        <f t="shared" si="57"/>
        <v>20</v>
      </c>
      <c r="AS102">
        <f t="shared" si="58"/>
        <v>20</v>
      </c>
      <c r="AT102">
        <f t="shared" si="59"/>
        <v>42</v>
      </c>
      <c r="AU102">
        <f t="shared" si="35"/>
        <v>1</v>
      </c>
      <c r="AV102">
        <f t="shared" si="60"/>
        <v>1</v>
      </c>
      <c r="AW102">
        <f t="shared" si="61"/>
        <v>1</v>
      </c>
      <c r="AX102">
        <f t="shared" si="36"/>
        <v>0.63</v>
      </c>
      <c r="AY102">
        <v>0.8</v>
      </c>
      <c r="AZ102">
        <f t="shared" si="62"/>
        <v>0</v>
      </c>
      <c r="BA102">
        <f t="shared" si="63"/>
        <v>266.7</v>
      </c>
      <c r="BB102">
        <f t="shared" si="64"/>
        <v>564.51499999999999</v>
      </c>
      <c r="BC102">
        <f t="shared" si="65"/>
        <v>199.35825</v>
      </c>
      <c r="BD102">
        <f t="shared" si="66"/>
        <v>48</v>
      </c>
      <c r="BE102">
        <f t="shared" si="67"/>
        <v>1</v>
      </c>
      <c r="BF102">
        <f t="shared" si="68"/>
        <v>0</v>
      </c>
    </row>
    <row r="103" spans="3:58" x14ac:dyDescent="0.25">
      <c r="C103" t="s">
        <v>111</v>
      </c>
      <c r="D103">
        <v>14</v>
      </c>
      <c r="E103">
        <v>1780</v>
      </c>
      <c r="F103">
        <v>22.2</v>
      </c>
      <c r="G103">
        <v>916000</v>
      </c>
      <c r="H103">
        <v>17400</v>
      </c>
      <c r="I103">
        <v>22.7</v>
      </c>
      <c r="J103">
        <v>23.6</v>
      </c>
      <c r="K103">
        <v>31300</v>
      </c>
      <c r="L103">
        <v>11.7</v>
      </c>
      <c r="M103">
        <v>916000</v>
      </c>
      <c r="N103">
        <v>17400</v>
      </c>
      <c r="O103">
        <v>22.7</v>
      </c>
      <c r="P103">
        <v>23.6</v>
      </c>
      <c r="Q103">
        <v>31300</v>
      </c>
      <c r="R103">
        <v>11.7</v>
      </c>
      <c r="S103">
        <v>14.7</v>
      </c>
      <c r="T103">
        <v>76.2</v>
      </c>
      <c r="U103">
        <v>76.2</v>
      </c>
      <c r="V103">
        <v>12.7</v>
      </c>
      <c r="W103">
        <f t="shared" si="37"/>
        <v>23.6</v>
      </c>
      <c r="X103">
        <f t="shared" si="38"/>
        <v>52.6</v>
      </c>
      <c r="Y103">
        <f t="shared" si="39"/>
        <v>1780</v>
      </c>
      <c r="Z103">
        <f t="shared" si="40"/>
        <v>400.5</v>
      </c>
      <c r="AA103">
        <f t="shared" si="41"/>
        <v>200.25</v>
      </c>
      <c r="AB103">
        <f t="shared" si="42"/>
        <v>12.7</v>
      </c>
      <c r="AC103">
        <f t="shared" si="43"/>
        <v>10</v>
      </c>
      <c r="AD103">
        <f t="shared" si="44"/>
        <v>10.7</v>
      </c>
      <c r="AE103">
        <f t="shared" si="45"/>
        <v>5</v>
      </c>
      <c r="AF103">
        <v>8</v>
      </c>
      <c r="AG103">
        <f t="shared" si="46"/>
        <v>8</v>
      </c>
      <c r="AH103">
        <f t="shared" si="47"/>
        <v>1.26</v>
      </c>
      <c r="AI103">
        <f t="shared" si="48"/>
        <v>2.29</v>
      </c>
      <c r="AJ103">
        <f t="shared" si="49"/>
        <v>1.26</v>
      </c>
      <c r="AK103">
        <f t="shared" si="50"/>
        <v>38</v>
      </c>
      <c r="AL103">
        <f t="shared" si="51"/>
        <v>32</v>
      </c>
      <c r="AM103">
        <f t="shared" si="52"/>
        <v>240</v>
      </c>
      <c r="AN103">
        <f t="shared" si="53"/>
        <v>12</v>
      </c>
      <c r="AO103">
        <f t="shared" si="54"/>
        <v>26</v>
      </c>
      <c r="AP103">
        <f t="shared" si="55"/>
        <v>0</v>
      </c>
      <c r="AQ103">
        <f t="shared" si="56"/>
        <v>32</v>
      </c>
      <c r="AR103">
        <f t="shared" si="57"/>
        <v>32</v>
      </c>
      <c r="AS103">
        <f t="shared" si="58"/>
        <v>32</v>
      </c>
      <c r="AT103">
        <f t="shared" si="59"/>
        <v>32</v>
      </c>
      <c r="AU103">
        <f t="shared" si="35"/>
        <v>1</v>
      </c>
      <c r="AV103">
        <f t="shared" si="60"/>
        <v>1</v>
      </c>
      <c r="AW103">
        <f t="shared" si="61"/>
        <v>1</v>
      </c>
      <c r="AX103">
        <f t="shared" si="36"/>
        <v>0.09</v>
      </c>
      <c r="AY103">
        <v>0.8</v>
      </c>
      <c r="AZ103">
        <f t="shared" si="62"/>
        <v>0</v>
      </c>
      <c r="BA103">
        <f t="shared" si="63"/>
        <v>406.4</v>
      </c>
      <c r="BB103">
        <f t="shared" si="64"/>
        <v>967.74</v>
      </c>
      <c r="BC103">
        <f t="shared" si="65"/>
        <v>336.04199999999997</v>
      </c>
      <c r="BD103">
        <f t="shared" si="66"/>
        <v>48</v>
      </c>
      <c r="BE103">
        <f t="shared" si="67"/>
        <v>1</v>
      </c>
      <c r="BF103">
        <f t="shared" si="68"/>
        <v>0</v>
      </c>
    </row>
    <row r="104" spans="3:58" x14ac:dyDescent="0.25">
      <c r="C104" t="s">
        <v>112</v>
      </c>
      <c r="D104">
        <v>12.4</v>
      </c>
      <c r="E104">
        <v>1570</v>
      </c>
      <c r="F104">
        <v>20.7</v>
      </c>
      <c r="G104">
        <v>824000</v>
      </c>
      <c r="H104">
        <v>15500</v>
      </c>
      <c r="I104">
        <v>22.9</v>
      </c>
      <c r="J104">
        <v>23</v>
      </c>
      <c r="K104">
        <v>27900</v>
      </c>
      <c r="L104">
        <v>10.3</v>
      </c>
      <c r="M104">
        <v>824000</v>
      </c>
      <c r="N104">
        <v>15500</v>
      </c>
      <c r="O104">
        <v>22.9</v>
      </c>
      <c r="P104">
        <v>23</v>
      </c>
      <c r="Q104">
        <v>27900</v>
      </c>
      <c r="R104">
        <v>10.3</v>
      </c>
      <c r="S104">
        <v>14.7</v>
      </c>
      <c r="T104">
        <v>76.2</v>
      </c>
      <c r="U104">
        <v>76.2</v>
      </c>
      <c r="V104">
        <v>11.1</v>
      </c>
      <c r="W104">
        <f t="shared" si="37"/>
        <v>23</v>
      </c>
      <c r="X104">
        <f t="shared" si="38"/>
        <v>53.2</v>
      </c>
      <c r="Y104">
        <f t="shared" si="39"/>
        <v>1570</v>
      </c>
      <c r="Z104">
        <f t="shared" si="40"/>
        <v>353.25</v>
      </c>
      <c r="AA104">
        <f t="shared" si="41"/>
        <v>176.625</v>
      </c>
      <c r="AB104">
        <f t="shared" si="42"/>
        <v>11.1</v>
      </c>
      <c r="AC104">
        <f t="shared" si="43"/>
        <v>10</v>
      </c>
      <c r="AD104">
        <f t="shared" si="44"/>
        <v>9.1</v>
      </c>
      <c r="AE104">
        <f t="shared" si="45"/>
        <v>5</v>
      </c>
      <c r="AF104">
        <v>8</v>
      </c>
      <c r="AG104">
        <f t="shared" si="46"/>
        <v>8</v>
      </c>
      <c r="AH104">
        <f t="shared" si="47"/>
        <v>1.26</v>
      </c>
      <c r="AI104">
        <f t="shared" si="48"/>
        <v>2</v>
      </c>
      <c r="AJ104">
        <f t="shared" si="49"/>
        <v>1.26</v>
      </c>
      <c r="AK104">
        <f t="shared" si="50"/>
        <v>38</v>
      </c>
      <c r="AL104">
        <f t="shared" si="51"/>
        <v>32</v>
      </c>
      <c r="AM104">
        <f t="shared" si="52"/>
        <v>240</v>
      </c>
      <c r="AN104">
        <f t="shared" si="53"/>
        <v>11</v>
      </c>
      <c r="AO104">
        <f t="shared" si="54"/>
        <v>27</v>
      </c>
      <c r="AP104">
        <f t="shared" si="55"/>
        <v>0</v>
      </c>
      <c r="AQ104">
        <f t="shared" si="56"/>
        <v>32</v>
      </c>
      <c r="AR104">
        <f t="shared" si="57"/>
        <v>32</v>
      </c>
      <c r="AS104">
        <f t="shared" si="58"/>
        <v>32</v>
      </c>
      <c r="AT104">
        <f t="shared" si="59"/>
        <v>32</v>
      </c>
      <c r="AU104">
        <f t="shared" si="35"/>
        <v>1</v>
      </c>
      <c r="AV104">
        <f t="shared" si="60"/>
        <v>1</v>
      </c>
      <c r="AW104">
        <f t="shared" si="61"/>
        <v>1</v>
      </c>
      <c r="AX104">
        <f t="shared" si="36"/>
        <v>0.15</v>
      </c>
      <c r="AY104">
        <v>0.8</v>
      </c>
      <c r="AZ104">
        <f t="shared" si="62"/>
        <v>0</v>
      </c>
      <c r="BA104">
        <f t="shared" si="63"/>
        <v>355.2</v>
      </c>
      <c r="BB104">
        <f t="shared" si="64"/>
        <v>845.82</v>
      </c>
      <c r="BC104">
        <f t="shared" si="65"/>
        <v>293.70600000000002</v>
      </c>
      <c r="BD104">
        <f t="shared" si="66"/>
        <v>48</v>
      </c>
      <c r="BE104">
        <f t="shared" si="67"/>
        <v>1</v>
      </c>
      <c r="BF104">
        <f t="shared" si="68"/>
        <v>0</v>
      </c>
    </row>
    <row r="105" spans="3:58" x14ac:dyDescent="0.25">
      <c r="C105" t="s">
        <v>113</v>
      </c>
      <c r="D105">
        <v>10.7</v>
      </c>
      <c r="E105">
        <v>1360</v>
      </c>
      <c r="F105">
        <v>19.100000000000001</v>
      </c>
      <c r="G105">
        <v>728000</v>
      </c>
      <c r="H105">
        <v>13500</v>
      </c>
      <c r="I105">
        <v>23.1</v>
      </c>
      <c r="J105">
        <v>22.5</v>
      </c>
      <c r="K105">
        <v>24300</v>
      </c>
      <c r="L105">
        <v>8.94</v>
      </c>
      <c r="M105">
        <v>728000</v>
      </c>
      <c r="N105">
        <v>13500</v>
      </c>
      <c r="O105">
        <v>23.1</v>
      </c>
      <c r="P105">
        <v>22.5</v>
      </c>
      <c r="Q105">
        <v>24300</v>
      </c>
      <c r="R105">
        <v>8.94</v>
      </c>
      <c r="S105">
        <v>14.8</v>
      </c>
      <c r="T105">
        <v>76.2</v>
      </c>
      <c r="U105">
        <v>76.2</v>
      </c>
      <c r="V105">
        <v>9.5299999999999994</v>
      </c>
      <c r="W105">
        <f t="shared" si="37"/>
        <v>22.5</v>
      </c>
      <c r="X105">
        <f t="shared" si="38"/>
        <v>53.7</v>
      </c>
      <c r="Y105">
        <f t="shared" si="39"/>
        <v>1360</v>
      </c>
      <c r="Z105">
        <f t="shared" si="40"/>
        <v>306</v>
      </c>
      <c r="AA105">
        <f t="shared" si="41"/>
        <v>153</v>
      </c>
      <c r="AB105">
        <f t="shared" si="42"/>
        <v>9.5299999999999994</v>
      </c>
      <c r="AC105">
        <f t="shared" si="43"/>
        <v>10</v>
      </c>
      <c r="AD105">
        <f t="shared" si="44"/>
        <v>7.5299999999999994</v>
      </c>
      <c r="AE105">
        <f t="shared" si="45"/>
        <v>5</v>
      </c>
      <c r="AF105">
        <v>8</v>
      </c>
      <c r="AG105">
        <f t="shared" si="46"/>
        <v>8</v>
      </c>
      <c r="AH105">
        <f t="shared" si="47"/>
        <v>1.26</v>
      </c>
      <c r="AI105">
        <f t="shared" si="48"/>
        <v>1.72</v>
      </c>
      <c r="AJ105">
        <f t="shared" si="49"/>
        <v>1.26</v>
      </c>
      <c r="AK105">
        <f t="shared" si="50"/>
        <v>38</v>
      </c>
      <c r="AL105">
        <f t="shared" si="51"/>
        <v>32</v>
      </c>
      <c r="AM105">
        <f t="shared" si="52"/>
        <v>240</v>
      </c>
      <c r="AN105">
        <f t="shared" si="53"/>
        <v>11</v>
      </c>
      <c r="AO105">
        <f t="shared" si="54"/>
        <v>27</v>
      </c>
      <c r="AP105">
        <f t="shared" si="55"/>
        <v>0</v>
      </c>
      <c r="AQ105">
        <f t="shared" si="56"/>
        <v>32</v>
      </c>
      <c r="AR105">
        <f t="shared" si="57"/>
        <v>32</v>
      </c>
      <c r="AS105">
        <f t="shared" si="58"/>
        <v>32</v>
      </c>
      <c r="AT105">
        <f t="shared" si="59"/>
        <v>32</v>
      </c>
      <c r="AU105">
        <f t="shared" si="35"/>
        <v>1</v>
      </c>
      <c r="AV105">
        <f t="shared" si="60"/>
        <v>1</v>
      </c>
      <c r="AW105">
        <f t="shared" si="61"/>
        <v>1</v>
      </c>
      <c r="AX105">
        <f t="shared" ref="AX105:AX135" si="69">ROUND(1-(P105/MAX(AN105,AO105)),2)</f>
        <v>0.17</v>
      </c>
      <c r="AY105">
        <v>0.8</v>
      </c>
      <c r="AZ105">
        <f t="shared" si="62"/>
        <v>0</v>
      </c>
      <c r="BA105">
        <f t="shared" si="63"/>
        <v>304.95999999999998</v>
      </c>
      <c r="BB105">
        <f t="shared" si="64"/>
        <v>726.18599999999992</v>
      </c>
      <c r="BC105">
        <f t="shared" si="65"/>
        <v>252.16379999999998</v>
      </c>
      <c r="BD105">
        <f t="shared" si="66"/>
        <v>48</v>
      </c>
      <c r="BE105">
        <f t="shared" si="67"/>
        <v>1</v>
      </c>
      <c r="BF105">
        <f t="shared" si="68"/>
        <v>0</v>
      </c>
    </row>
    <row r="106" spans="3:58" x14ac:dyDescent="0.25">
      <c r="C106" t="s">
        <v>114</v>
      </c>
      <c r="D106">
        <v>9.1</v>
      </c>
      <c r="E106">
        <v>1150</v>
      </c>
      <c r="F106">
        <v>17.5</v>
      </c>
      <c r="G106">
        <v>624000</v>
      </c>
      <c r="H106">
        <v>11500</v>
      </c>
      <c r="I106">
        <v>23.3</v>
      </c>
      <c r="J106">
        <v>21.8</v>
      </c>
      <c r="K106">
        <v>20600</v>
      </c>
      <c r="L106">
        <v>7.54</v>
      </c>
      <c r="M106">
        <v>624000</v>
      </c>
      <c r="N106">
        <v>11500</v>
      </c>
      <c r="O106">
        <v>23.3</v>
      </c>
      <c r="P106">
        <v>21.8</v>
      </c>
      <c r="Q106">
        <v>20600</v>
      </c>
      <c r="R106">
        <v>7.54</v>
      </c>
      <c r="S106">
        <v>14.8</v>
      </c>
      <c r="T106">
        <v>76.2</v>
      </c>
      <c r="U106">
        <v>76.2</v>
      </c>
      <c r="V106">
        <v>7.94</v>
      </c>
      <c r="W106">
        <f t="shared" si="37"/>
        <v>21.8</v>
      </c>
      <c r="X106">
        <f t="shared" si="38"/>
        <v>54.400000000000006</v>
      </c>
      <c r="Y106">
        <f t="shared" si="39"/>
        <v>1150</v>
      </c>
      <c r="Z106">
        <f t="shared" si="40"/>
        <v>258.75</v>
      </c>
      <c r="AA106">
        <f t="shared" si="41"/>
        <v>129.375</v>
      </c>
      <c r="AB106">
        <f t="shared" si="42"/>
        <v>7.94</v>
      </c>
      <c r="AC106">
        <f t="shared" si="43"/>
        <v>10</v>
      </c>
      <c r="AD106">
        <f t="shared" si="44"/>
        <v>5.94</v>
      </c>
      <c r="AE106">
        <f t="shared" si="45"/>
        <v>5</v>
      </c>
      <c r="AF106">
        <v>8</v>
      </c>
      <c r="AG106">
        <f t="shared" si="46"/>
        <v>6</v>
      </c>
      <c r="AH106">
        <f t="shared" si="47"/>
        <v>0.94500000000000006</v>
      </c>
      <c r="AI106">
        <f t="shared" si="48"/>
        <v>1.43</v>
      </c>
      <c r="AJ106">
        <f t="shared" si="49"/>
        <v>0.94500000000000006</v>
      </c>
      <c r="AK106">
        <f t="shared" si="50"/>
        <v>51</v>
      </c>
      <c r="AL106">
        <f t="shared" si="51"/>
        <v>24</v>
      </c>
      <c r="AM106">
        <f t="shared" si="52"/>
        <v>180</v>
      </c>
      <c r="AN106">
        <f t="shared" si="53"/>
        <v>15</v>
      </c>
      <c r="AO106">
        <f t="shared" si="54"/>
        <v>36</v>
      </c>
      <c r="AP106">
        <f t="shared" si="55"/>
        <v>0</v>
      </c>
      <c r="AQ106">
        <f t="shared" si="56"/>
        <v>36</v>
      </c>
      <c r="AR106">
        <f t="shared" si="57"/>
        <v>24</v>
      </c>
      <c r="AS106">
        <f t="shared" si="58"/>
        <v>24</v>
      </c>
      <c r="AT106">
        <f t="shared" si="59"/>
        <v>36</v>
      </c>
      <c r="AU106">
        <f t="shared" si="35"/>
        <v>1</v>
      </c>
      <c r="AV106">
        <f t="shared" si="60"/>
        <v>1</v>
      </c>
      <c r="AW106">
        <f t="shared" si="61"/>
        <v>1</v>
      </c>
      <c r="AX106">
        <f t="shared" si="69"/>
        <v>0.39</v>
      </c>
      <c r="AY106">
        <v>0.8</v>
      </c>
      <c r="AZ106">
        <f t="shared" si="62"/>
        <v>0</v>
      </c>
      <c r="BA106">
        <f t="shared" si="63"/>
        <v>285.84000000000003</v>
      </c>
      <c r="BB106">
        <f t="shared" si="64"/>
        <v>605.02800000000002</v>
      </c>
      <c r="BC106">
        <f t="shared" si="65"/>
        <v>213.66540000000003</v>
      </c>
      <c r="BD106">
        <f t="shared" si="66"/>
        <v>48</v>
      </c>
      <c r="BE106">
        <f t="shared" si="67"/>
        <v>1</v>
      </c>
      <c r="BF106">
        <f t="shared" si="68"/>
        <v>0</v>
      </c>
    </row>
    <row r="107" spans="3:58" x14ac:dyDescent="0.25">
      <c r="C107" t="s">
        <v>115</v>
      </c>
      <c r="D107">
        <v>7.3</v>
      </c>
      <c r="E107">
        <v>929</v>
      </c>
      <c r="F107">
        <v>15.9</v>
      </c>
      <c r="G107">
        <v>512000</v>
      </c>
      <c r="H107">
        <v>9320</v>
      </c>
      <c r="I107">
        <v>23.5</v>
      </c>
      <c r="J107">
        <v>21.2</v>
      </c>
      <c r="K107">
        <v>16700</v>
      </c>
      <c r="L107">
        <v>6.1</v>
      </c>
      <c r="M107">
        <v>512000</v>
      </c>
      <c r="N107">
        <v>9320</v>
      </c>
      <c r="O107">
        <v>23.5</v>
      </c>
      <c r="P107">
        <v>21.2</v>
      </c>
      <c r="Q107">
        <v>16700</v>
      </c>
      <c r="R107">
        <v>6.1</v>
      </c>
      <c r="S107">
        <v>14.9</v>
      </c>
      <c r="T107">
        <v>76.2</v>
      </c>
      <c r="U107">
        <v>76.2</v>
      </c>
      <c r="V107">
        <v>6.35</v>
      </c>
      <c r="W107">
        <f t="shared" si="37"/>
        <v>21.2</v>
      </c>
      <c r="X107">
        <f t="shared" si="38"/>
        <v>55</v>
      </c>
      <c r="Y107">
        <f t="shared" si="39"/>
        <v>929</v>
      </c>
      <c r="Z107">
        <f t="shared" si="40"/>
        <v>209.02500000000001</v>
      </c>
      <c r="AA107">
        <f t="shared" si="41"/>
        <v>104.5125</v>
      </c>
      <c r="AB107">
        <f t="shared" si="42"/>
        <v>6.35</v>
      </c>
      <c r="AC107">
        <f t="shared" si="43"/>
        <v>10</v>
      </c>
      <c r="AD107">
        <f t="shared" si="44"/>
        <v>4.3499999999999996</v>
      </c>
      <c r="AE107">
        <f t="shared" si="45"/>
        <v>5</v>
      </c>
      <c r="AF107">
        <v>8</v>
      </c>
      <c r="AG107">
        <f t="shared" si="46"/>
        <v>5</v>
      </c>
      <c r="AH107">
        <f t="shared" si="47"/>
        <v>0.78749999999999998</v>
      </c>
      <c r="AI107">
        <f t="shared" si="48"/>
        <v>1.1399999999999999</v>
      </c>
      <c r="AJ107">
        <f t="shared" si="49"/>
        <v>0.78749999999999998</v>
      </c>
      <c r="AK107">
        <f t="shared" si="50"/>
        <v>61</v>
      </c>
      <c r="AL107">
        <f t="shared" si="51"/>
        <v>20</v>
      </c>
      <c r="AM107">
        <f t="shared" si="52"/>
        <v>150</v>
      </c>
      <c r="AN107">
        <f t="shared" si="53"/>
        <v>17</v>
      </c>
      <c r="AO107">
        <f t="shared" si="54"/>
        <v>44</v>
      </c>
      <c r="AP107">
        <f t="shared" si="55"/>
        <v>0</v>
      </c>
      <c r="AQ107">
        <f t="shared" si="56"/>
        <v>44</v>
      </c>
      <c r="AR107">
        <f t="shared" si="57"/>
        <v>20</v>
      </c>
      <c r="AS107">
        <f t="shared" si="58"/>
        <v>20</v>
      </c>
      <c r="AT107">
        <f t="shared" si="59"/>
        <v>44</v>
      </c>
      <c r="AU107">
        <f t="shared" si="35"/>
        <v>1</v>
      </c>
      <c r="AV107">
        <f t="shared" si="60"/>
        <v>1</v>
      </c>
      <c r="AW107">
        <f t="shared" si="61"/>
        <v>1</v>
      </c>
      <c r="AX107">
        <f t="shared" si="69"/>
        <v>0.52</v>
      </c>
      <c r="AY107">
        <v>0.8</v>
      </c>
      <c r="AZ107">
        <f t="shared" si="62"/>
        <v>0</v>
      </c>
      <c r="BA107">
        <f t="shared" si="63"/>
        <v>279.39999999999998</v>
      </c>
      <c r="BB107">
        <f t="shared" si="64"/>
        <v>483.87</v>
      </c>
      <c r="BC107">
        <f t="shared" si="65"/>
        <v>176.59350000000001</v>
      </c>
      <c r="BD107">
        <f t="shared" si="66"/>
        <v>48</v>
      </c>
      <c r="BE107">
        <f t="shared" si="67"/>
        <v>1</v>
      </c>
      <c r="BF107">
        <f t="shared" si="68"/>
        <v>0</v>
      </c>
    </row>
    <row r="108" spans="3:58" x14ac:dyDescent="0.25">
      <c r="C108" t="s">
        <v>116</v>
      </c>
      <c r="D108">
        <v>5.5</v>
      </c>
      <c r="E108">
        <v>703</v>
      </c>
      <c r="F108">
        <v>14.3</v>
      </c>
      <c r="G108">
        <v>395000</v>
      </c>
      <c r="H108">
        <v>7100</v>
      </c>
      <c r="I108">
        <v>23.7</v>
      </c>
      <c r="J108">
        <v>20.6</v>
      </c>
      <c r="K108">
        <v>12700</v>
      </c>
      <c r="L108">
        <v>4.62</v>
      </c>
      <c r="M108">
        <v>395000</v>
      </c>
      <c r="N108">
        <v>7100</v>
      </c>
      <c r="O108">
        <v>23.7</v>
      </c>
      <c r="P108">
        <v>20.6</v>
      </c>
      <c r="Q108">
        <v>12700</v>
      </c>
      <c r="R108">
        <v>4.62</v>
      </c>
      <c r="S108">
        <v>14.9</v>
      </c>
      <c r="T108">
        <v>76.2</v>
      </c>
      <c r="U108">
        <v>76.2</v>
      </c>
      <c r="V108">
        <v>4.76</v>
      </c>
      <c r="W108">
        <f t="shared" si="37"/>
        <v>20.6</v>
      </c>
      <c r="X108">
        <f t="shared" si="38"/>
        <v>55.6</v>
      </c>
      <c r="Y108">
        <f t="shared" si="39"/>
        <v>703</v>
      </c>
      <c r="Z108">
        <f t="shared" si="40"/>
        <v>158.17500000000001</v>
      </c>
      <c r="AA108">
        <f t="shared" si="41"/>
        <v>79.087500000000006</v>
      </c>
      <c r="AB108">
        <f t="shared" si="42"/>
        <v>4.76</v>
      </c>
      <c r="AC108">
        <f t="shared" si="43"/>
        <v>10</v>
      </c>
      <c r="AD108">
        <f t="shared" si="44"/>
        <v>4.76</v>
      </c>
      <c r="AE108">
        <f t="shared" si="45"/>
        <v>3</v>
      </c>
      <c r="AF108">
        <v>8</v>
      </c>
      <c r="AG108">
        <f t="shared" si="46"/>
        <v>5</v>
      </c>
      <c r="AH108">
        <f t="shared" si="47"/>
        <v>0.78749999999999998</v>
      </c>
      <c r="AI108">
        <f t="shared" si="48"/>
        <v>0.86</v>
      </c>
      <c r="AJ108">
        <f t="shared" si="49"/>
        <v>0.78749999999999998</v>
      </c>
      <c r="AK108">
        <f t="shared" si="50"/>
        <v>61</v>
      </c>
      <c r="AL108">
        <f t="shared" si="51"/>
        <v>20</v>
      </c>
      <c r="AM108">
        <f t="shared" si="52"/>
        <v>150</v>
      </c>
      <c r="AN108">
        <f t="shared" si="53"/>
        <v>16</v>
      </c>
      <c r="AO108">
        <f t="shared" si="54"/>
        <v>45</v>
      </c>
      <c r="AP108">
        <f t="shared" si="55"/>
        <v>0</v>
      </c>
      <c r="AQ108">
        <f t="shared" si="56"/>
        <v>45</v>
      </c>
      <c r="AR108">
        <f t="shared" si="57"/>
        <v>20</v>
      </c>
      <c r="AS108">
        <f t="shared" si="58"/>
        <v>20</v>
      </c>
      <c r="AT108">
        <f t="shared" si="59"/>
        <v>45</v>
      </c>
      <c r="AU108">
        <f t="shared" si="35"/>
        <v>1</v>
      </c>
      <c r="AV108">
        <f t="shared" si="60"/>
        <v>1</v>
      </c>
      <c r="AW108">
        <f t="shared" si="61"/>
        <v>1</v>
      </c>
      <c r="AX108">
        <f t="shared" si="69"/>
        <v>0.54</v>
      </c>
      <c r="AY108">
        <v>0.8</v>
      </c>
      <c r="AZ108">
        <f t="shared" si="62"/>
        <v>0</v>
      </c>
      <c r="BA108">
        <f t="shared" si="63"/>
        <v>214.2</v>
      </c>
      <c r="BB108">
        <f t="shared" si="64"/>
        <v>362.71199999999999</v>
      </c>
      <c r="BC108">
        <f t="shared" si="65"/>
        <v>132.91109999999998</v>
      </c>
      <c r="BD108">
        <f t="shared" si="66"/>
        <v>48</v>
      </c>
      <c r="BE108">
        <f t="shared" si="67"/>
        <v>1</v>
      </c>
      <c r="BF108">
        <f t="shared" si="68"/>
        <v>0</v>
      </c>
    </row>
    <row r="109" spans="3:58" x14ac:dyDescent="0.25">
      <c r="C109" t="s">
        <v>117</v>
      </c>
      <c r="D109">
        <v>12.6</v>
      </c>
      <c r="E109">
        <v>1610</v>
      </c>
      <c r="F109">
        <v>22.2</v>
      </c>
      <c r="G109">
        <v>862000</v>
      </c>
      <c r="H109">
        <v>16900</v>
      </c>
      <c r="I109">
        <v>23.1</v>
      </c>
      <c r="J109">
        <v>25.3</v>
      </c>
      <c r="K109">
        <v>30500</v>
      </c>
      <c r="L109">
        <v>12.7</v>
      </c>
      <c r="M109">
        <v>537000</v>
      </c>
      <c r="N109">
        <v>12100</v>
      </c>
      <c r="O109">
        <v>18.2</v>
      </c>
      <c r="P109">
        <v>18.899999999999999</v>
      </c>
      <c r="Q109">
        <v>22000</v>
      </c>
      <c r="R109">
        <v>10.6</v>
      </c>
      <c r="S109">
        <v>13.1</v>
      </c>
      <c r="T109">
        <v>76.2</v>
      </c>
      <c r="U109">
        <v>63.5</v>
      </c>
      <c r="V109">
        <v>12.7</v>
      </c>
      <c r="W109">
        <f t="shared" si="37"/>
        <v>25.3</v>
      </c>
      <c r="X109">
        <f t="shared" si="38"/>
        <v>50.900000000000006</v>
      </c>
      <c r="Y109">
        <f t="shared" si="39"/>
        <v>1610</v>
      </c>
      <c r="Z109">
        <f t="shared" si="40"/>
        <v>362.25</v>
      </c>
      <c r="AA109">
        <f t="shared" si="41"/>
        <v>181.125</v>
      </c>
      <c r="AB109">
        <f t="shared" si="42"/>
        <v>12.7</v>
      </c>
      <c r="AC109">
        <f t="shared" si="43"/>
        <v>10</v>
      </c>
      <c r="AD109">
        <f t="shared" si="44"/>
        <v>10.7</v>
      </c>
      <c r="AE109">
        <f t="shared" si="45"/>
        <v>5</v>
      </c>
      <c r="AF109">
        <v>8</v>
      </c>
      <c r="AG109">
        <f t="shared" si="46"/>
        <v>8</v>
      </c>
      <c r="AH109">
        <f t="shared" si="47"/>
        <v>1.26</v>
      </c>
      <c r="AI109">
        <f t="shared" si="48"/>
        <v>2.29</v>
      </c>
      <c r="AJ109">
        <f t="shared" si="49"/>
        <v>1.26</v>
      </c>
      <c r="AK109">
        <f t="shared" si="50"/>
        <v>38</v>
      </c>
      <c r="AL109">
        <f t="shared" si="51"/>
        <v>32</v>
      </c>
      <c r="AM109">
        <f t="shared" si="52"/>
        <v>240</v>
      </c>
      <c r="AN109">
        <f t="shared" si="53"/>
        <v>13</v>
      </c>
      <c r="AO109">
        <f t="shared" si="54"/>
        <v>25</v>
      </c>
      <c r="AP109">
        <f t="shared" si="55"/>
        <v>0</v>
      </c>
      <c r="AQ109">
        <f t="shared" si="56"/>
        <v>32</v>
      </c>
      <c r="AR109">
        <f t="shared" si="57"/>
        <v>32</v>
      </c>
      <c r="AS109">
        <f t="shared" si="58"/>
        <v>32</v>
      </c>
      <c r="AT109">
        <f t="shared" si="59"/>
        <v>32</v>
      </c>
      <c r="AU109">
        <f t="shared" si="35"/>
        <v>1</v>
      </c>
      <c r="AV109">
        <f t="shared" si="60"/>
        <v>1</v>
      </c>
      <c r="AW109">
        <f t="shared" si="61"/>
        <v>1</v>
      </c>
      <c r="AX109">
        <f t="shared" si="69"/>
        <v>0.24</v>
      </c>
      <c r="AY109">
        <v>0.8</v>
      </c>
      <c r="AZ109">
        <f t="shared" si="62"/>
        <v>0</v>
      </c>
      <c r="BA109">
        <f t="shared" si="63"/>
        <v>406.4</v>
      </c>
      <c r="BB109">
        <f t="shared" si="64"/>
        <v>967.74</v>
      </c>
      <c r="BC109">
        <f t="shared" si="65"/>
        <v>336.04199999999997</v>
      </c>
      <c r="BD109">
        <f t="shared" si="66"/>
        <v>48</v>
      </c>
      <c r="BE109">
        <f t="shared" si="67"/>
        <v>1</v>
      </c>
      <c r="BF109">
        <f t="shared" si="68"/>
        <v>0</v>
      </c>
    </row>
    <row r="110" spans="3:58" x14ac:dyDescent="0.25">
      <c r="C110" t="s">
        <v>118</v>
      </c>
      <c r="D110">
        <v>11.3</v>
      </c>
      <c r="E110">
        <v>1430</v>
      </c>
      <c r="F110">
        <v>20.7</v>
      </c>
      <c r="G110">
        <v>778000</v>
      </c>
      <c r="H110">
        <v>15100</v>
      </c>
      <c r="I110">
        <v>23.3</v>
      </c>
      <c r="J110">
        <v>24.7</v>
      </c>
      <c r="K110">
        <v>27200</v>
      </c>
      <c r="L110">
        <v>11.8</v>
      </c>
      <c r="M110">
        <v>487000</v>
      </c>
      <c r="N110">
        <v>10700</v>
      </c>
      <c r="O110">
        <v>18.399999999999999</v>
      </c>
      <c r="P110">
        <v>18.399999999999999</v>
      </c>
      <c r="Q110">
        <v>19500</v>
      </c>
      <c r="R110">
        <v>9.4</v>
      </c>
      <c r="S110">
        <v>13.1</v>
      </c>
      <c r="T110">
        <v>76.2</v>
      </c>
      <c r="U110">
        <v>63.5</v>
      </c>
      <c r="V110">
        <v>11.1</v>
      </c>
      <c r="W110">
        <f t="shared" si="37"/>
        <v>24.7</v>
      </c>
      <c r="X110">
        <f t="shared" si="38"/>
        <v>51.5</v>
      </c>
      <c r="Y110">
        <f t="shared" si="39"/>
        <v>1430</v>
      </c>
      <c r="Z110">
        <f t="shared" si="40"/>
        <v>321.75</v>
      </c>
      <c r="AA110">
        <f t="shared" si="41"/>
        <v>160.875</v>
      </c>
      <c r="AB110">
        <f t="shared" si="42"/>
        <v>11.1</v>
      </c>
      <c r="AC110">
        <f t="shared" si="43"/>
        <v>10</v>
      </c>
      <c r="AD110">
        <f t="shared" si="44"/>
        <v>9.1</v>
      </c>
      <c r="AE110">
        <f t="shared" si="45"/>
        <v>5</v>
      </c>
      <c r="AF110">
        <v>8</v>
      </c>
      <c r="AG110">
        <f t="shared" si="46"/>
        <v>8</v>
      </c>
      <c r="AH110">
        <f t="shared" si="47"/>
        <v>1.26</v>
      </c>
      <c r="AI110">
        <f t="shared" si="48"/>
        <v>2</v>
      </c>
      <c r="AJ110">
        <f t="shared" si="49"/>
        <v>1.26</v>
      </c>
      <c r="AK110">
        <f t="shared" si="50"/>
        <v>38</v>
      </c>
      <c r="AL110">
        <f t="shared" si="51"/>
        <v>32</v>
      </c>
      <c r="AM110">
        <f t="shared" si="52"/>
        <v>240</v>
      </c>
      <c r="AN110">
        <f t="shared" si="53"/>
        <v>12</v>
      </c>
      <c r="AO110">
        <f t="shared" si="54"/>
        <v>26</v>
      </c>
      <c r="AP110">
        <f t="shared" si="55"/>
        <v>0</v>
      </c>
      <c r="AQ110">
        <f t="shared" si="56"/>
        <v>32</v>
      </c>
      <c r="AR110">
        <f t="shared" si="57"/>
        <v>32</v>
      </c>
      <c r="AS110">
        <f t="shared" si="58"/>
        <v>32</v>
      </c>
      <c r="AT110">
        <f t="shared" si="59"/>
        <v>32</v>
      </c>
      <c r="AU110">
        <f t="shared" si="35"/>
        <v>1</v>
      </c>
      <c r="AV110">
        <f t="shared" si="60"/>
        <v>1</v>
      </c>
      <c r="AW110">
        <f t="shared" si="61"/>
        <v>1</v>
      </c>
      <c r="AX110">
        <f t="shared" si="69"/>
        <v>0.28999999999999998</v>
      </c>
      <c r="AY110">
        <v>0.8</v>
      </c>
      <c r="AZ110">
        <f t="shared" si="62"/>
        <v>0</v>
      </c>
      <c r="BA110">
        <f t="shared" si="63"/>
        <v>355.2</v>
      </c>
      <c r="BB110">
        <f t="shared" si="64"/>
        <v>845.82</v>
      </c>
      <c r="BC110">
        <f t="shared" si="65"/>
        <v>293.70600000000002</v>
      </c>
      <c r="BD110">
        <f t="shared" si="66"/>
        <v>48</v>
      </c>
      <c r="BE110">
        <f t="shared" si="67"/>
        <v>1</v>
      </c>
      <c r="BF110">
        <f t="shared" si="68"/>
        <v>0</v>
      </c>
    </row>
    <row r="111" spans="3:58" x14ac:dyDescent="0.25">
      <c r="C111" t="s">
        <v>119</v>
      </c>
      <c r="D111">
        <v>9.8000000000000007</v>
      </c>
      <c r="E111">
        <v>1250</v>
      </c>
      <c r="F111">
        <v>19.100000000000001</v>
      </c>
      <c r="G111">
        <v>687000</v>
      </c>
      <c r="H111">
        <v>13200</v>
      </c>
      <c r="I111">
        <v>23.5</v>
      </c>
      <c r="J111">
        <v>24.1</v>
      </c>
      <c r="K111">
        <v>23800</v>
      </c>
      <c r="L111">
        <v>10.8</v>
      </c>
      <c r="M111">
        <v>429000</v>
      </c>
      <c r="N111">
        <v>9390</v>
      </c>
      <c r="O111">
        <v>18.600000000000001</v>
      </c>
      <c r="P111">
        <v>17.8</v>
      </c>
      <c r="Q111">
        <v>16900</v>
      </c>
      <c r="R111">
        <v>8.18</v>
      </c>
      <c r="S111">
        <v>13.1</v>
      </c>
      <c r="T111">
        <v>76.2</v>
      </c>
      <c r="U111">
        <v>63.5</v>
      </c>
      <c r="V111">
        <v>9.5299999999999994</v>
      </c>
      <c r="W111">
        <f t="shared" si="37"/>
        <v>24.1</v>
      </c>
      <c r="X111">
        <f t="shared" si="38"/>
        <v>52.1</v>
      </c>
      <c r="Y111">
        <f t="shared" si="39"/>
        <v>1250</v>
      </c>
      <c r="Z111">
        <f t="shared" si="40"/>
        <v>281.25</v>
      </c>
      <c r="AA111">
        <f t="shared" si="41"/>
        <v>140.625</v>
      </c>
      <c r="AB111">
        <f t="shared" si="42"/>
        <v>9.5299999999999994</v>
      </c>
      <c r="AC111">
        <f t="shared" si="43"/>
        <v>10</v>
      </c>
      <c r="AD111">
        <f t="shared" si="44"/>
        <v>7.5299999999999994</v>
      </c>
      <c r="AE111">
        <f t="shared" si="45"/>
        <v>5</v>
      </c>
      <c r="AF111">
        <v>8</v>
      </c>
      <c r="AG111">
        <f t="shared" si="46"/>
        <v>8</v>
      </c>
      <c r="AH111">
        <f t="shared" si="47"/>
        <v>1.26</v>
      </c>
      <c r="AI111">
        <f t="shared" si="48"/>
        <v>1.72</v>
      </c>
      <c r="AJ111">
        <f t="shared" si="49"/>
        <v>1.26</v>
      </c>
      <c r="AK111">
        <f t="shared" si="50"/>
        <v>38</v>
      </c>
      <c r="AL111">
        <f t="shared" si="51"/>
        <v>32</v>
      </c>
      <c r="AM111">
        <f t="shared" si="52"/>
        <v>240</v>
      </c>
      <c r="AN111">
        <f t="shared" si="53"/>
        <v>12</v>
      </c>
      <c r="AO111">
        <f t="shared" si="54"/>
        <v>26</v>
      </c>
      <c r="AP111">
        <f t="shared" si="55"/>
        <v>0</v>
      </c>
      <c r="AQ111">
        <f t="shared" si="56"/>
        <v>32</v>
      </c>
      <c r="AR111">
        <f t="shared" si="57"/>
        <v>32</v>
      </c>
      <c r="AS111">
        <f t="shared" si="58"/>
        <v>32</v>
      </c>
      <c r="AT111">
        <f t="shared" si="59"/>
        <v>32</v>
      </c>
      <c r="AU111">
        <f t="shared" si="35"/>
        <v>1</v>
      </c>
      <c r="AV111">
        <f t="shared" si="60"/>
        <v>1</v>
      </c>
      <c r="AW111">
        <f t="shared" si="61"/>
        <v>1</v>
      </c>
      <c r="AX111">
        <f t="shared" si="69"/>
        <v>0.32</v>
      </c>
      <c r="AY111">
        <v>0.8</v>
      </c>
      <c r="AZ111">
        <f t="shared" si="62"/>
        <v>0</v>
      </c>
      <c r="BA111">
        <f t="shared" si="63"/>
        <v>304.95999999999998</v>
      </c>
      <c r="BB111">
        <f t="shared" si="64"/>
        <v>726.18599999999992</v>
      </c>
      <c r="BC111">
        <f t="shared" si="65"/>
        <v>252.16379999999998</v>
      </c>
      <c r="BD111">
        <f t="shared" si="66"/>
        <v>48</v>
      </c>
      <c r="BE111">
        <f t="shared" si="67"/>
        <v>1</v>
      </c>
      <c r="BF111">
        <f t="shared" si="68"/>
        <v>0</v>
      </c>
    </row>
    <row r="112" spans="3:58" x14ac:dyDescent="0.25">
      <c r="C112" t="s">
        <v>120</v>
      </c>
      <c r="D112">
        <v>8.3000000000000007</v>
      </c>
      <c r="E112">
        <v>1050</v>
      </c>
      <c r="F112">
        <v>17.5</v>
      </c>
      <c r="G112">
        <v>587000</v>
      </c>
      <c r="H112">
        <v>11200</v>
      </c>
      <c r="I112">
        <v>23.7</v>
      </c>
      <c r="J112">
        <v>23.5</v>
      </c>
      <c r="K112">
        <v>20200</v>
      </c>
      <c r="L112">
        <v>9.9600000000000009</v>
      </c>
      <c r="M112">
        <v>370000</v>
      </c>
      <c r="N112">
        <v>7980</v>
      </c>
      <c r="O112">
        <v>18.8</v>
      </c>
      <c r="P112">
        <v>17.2</v>
      </c>
      <c r="Q112">
        <v>14300</v>
      </c>
      <c r="R112">
        <v>6.91</v>
      </c>
      <c r="S112">
        <v>13.2</v>
      </c>
      <c r="T112">
        <v>76.2</v>
      </c>
      <c r="U112">
        <v>63.5</v>
      </c>
      <c r="V112">
        <v>7.94</v>
      </c>
      <c r="W112">
        <f t="shared" si="37"/>
        <v>23.5</v>
      </c>
      <c r="X112">
        <f t="shared" si="38"/>
        <v>52.7</v>
      </c>
      <c r="Y112">
        <f t="shared" si="39"/>
        <v>1050</v>
      </c>
      <c r="Z112">
        <f t="shared" si="40"/>
        <v>236.25</v>
      </c>
      <c r="AA112">
        <f t="shared" si="41"/>
        <v>118.125</v>
      </c>
      <c r="AB112">
        <f t="shared" si="42"/>
        <v>7.94</v>
      </c>
      <c r="AC112">
        <f t="shared" si="43"/>
        <v>10</v>
      </c>
      <c r="AD112">
        <f t="shared" si="44"/>
        <v>5.94</v>
      </c>
      <c r="AE112">
        <f t="shared" si="45"/>
        <v>5</v>
      </c>
      <c r="AF112">
        <v>8</v>
      </c>
      <c r="AG112">
        <f t="shared" si="46"/>
        <v>6</v>
      </c>
      <c r="AH112">
        <f t="shared" si="47"/>
        <v>0.94500000000000006</v>
      </c>
      <c r="AI112">
        <f t="shared" si="48"/>
        <v>1.43</v>
      </c>
      <c r="AJ112">
        <f t="shared" si="49"/>
        <v>0.94500000000000006</v>
      </c>
      <c r="AK112">
        <f t="shared" si="50"/>
        <v>51</v>
      </c>
      <c r="AL112">
        <f t="shared" si="51"/>
        <v>24</v>
      </c>
      <c r="AM112">
        <f t="shared" si="52"/>
        <v>180</v>
      </c>
      <c r="AN112">
        <f t="shared" si="53"/>
        <v>16</v>
      </c>
      <c r="AO112">
        <f t="shared" si="54"/>
        <v>35</v>
      </c>
      <c r="AP112">
        <f t="shared" si="55"/>
        <v>0</v>
      </c>
      <c r="AQ112">
        <f t="shared" si="56"/>
        <v>35</v>
      </c>
      <c r="AR112">
        <f t="shared" si="57"/>
        <v>24</v>
      </c>
      <c r="AS112">
        <f t="shared" si="58"/>
        <v>24</v>
      </c>
      <c r="AT112">
        <f t="shared" si="59"/>
        <v>35</v>
      </c>
      <c r="AU112">
        <f t="shared" si="35"/>
        <v>1</v>
      </c>
      <c r="AV112">
        <f t="shared" si="60"/>
        <v>1</v>
      </c>
      <c r="AW112">
        <f t="shared" si="61"/>
        <v>1</v>
      </c>
      <c r="AX112">
        <f t="shared" si="69"/>
        <v>0.51</v>
      </c>
      <c r="AY112">
        <v>0.8</v>
      </c>
      <c r="AZ112">
        <f t="shared" si="62"/>
        <v>0</v>
      </c>
      <c r="BA112">
        <f t="shared" si="63"/>
        <v>277.90000000000003</v>
      </c>
      <c r="BB112">
        <f t="shared" si="64"/>
        <v>605.02800000000002</v>
      </c>
      <c r="BC112">
        <f t="shared" si="65"/>
        <v>212.77215000000001</v>
      </c>
      <c r="BD112">
        <f t="shared" si="66"/>
        <v>48</v>
      </c>
      <c r="BE112">
        <f t="shared" si="67"/>
        <v>1</v>
      </c>
      <c r="BF112">
        <f t="shared" si="68"/>
        <v>0</v>
      </c>
    </row>
    <row r="113" spans="3:58" x14ac:dyDescent="0.25">
      <c r="C113" t="s">
        <v>121</v>
      </c>
      <c r="D113">
        <v>6.7</v>
      </c>
      <c r="E113">
        <v>852</v>
      </c>
      <c r="F113">
        <v>15.9</v>
      </c>
      <c r="G113">
        <v>483000</v>
      </c>
      <c r="H113">
        <v>9090</v>
      </c>
      <c r="I113">
        <v>23.9</v>
      </c>
      <c r="J113">
        <v>22.9</v>
      </c>
      <c r="K113">
        <v>16400</v>
      </c>
      <c r="L113">
        <v>9.14</v>
      </c>
      <c r="M113">
        <v>306000</v>
      </c>
      <c r="N113">
        <v>6510</v>
      </c>
      <c r="O113">
        <v>18.899999999999999</v>
      </c>
      <c r="P113">
        <v>16.600000000000001</v>
      </c>
      <c r="Q113">
        <v>11600</v>
      </c>
      <c r="R113">
        <v>5.59</v>
      </c>
      <c r="S113">
        <v>13.2</v>
      </c>
      <c r="T113">
        <v>76.2</v>
      </c>
      <c r="U113">
        <v>63.5</v>
      </c>
      <c r="V113">
        <v>6.35</v>
      </c>
      <c r="W113">
        <f t="shared" si="37"/>
        <v>22.9</v>
      </c>
      <c r="X113">
        <f t="shared" si="38"/>
        <v>53.300000000000004</v>
      </c>
      <c r="Y113">
        <f t="shared" si="39"/>
        <v>852</v>
      </c>
      <c r="Z113">
        <f t="shared" si="40"/>
        <v>191.70000000000002</v>
      </c>
      <c r="AA113">
        <f t="shared" si="41"/>
        <v>95.850000000000009</v>
      </c>
      <c r="AB113">
        <f t="shared" si="42"/>
        <v>6.35</v>
      </c>
      <c r="AC113">
        <f t="shared" si="43"/>
        <v>10</v>
      </c>
      <c r="AD113">
        <f t="shared" si="44"/>
        <v>4.3499999999999996</v>
      </c>
      <c r="AE113">
        <f t="shared" si="45"/>
        <v>5</v>
      </c>
      <c r="AF113">
        <v>8</v>
      </c>
      <c r="AG113">
        <f t="shared" si="46"/>
        <v>5</v>
      </c>
      <c r="AH113">
        <f t="shared" si="47"/>
        <v>0.78749999999999998</v>
      </c>
      <c r="AI113">
        <f t="shared" si="48"/>
        <v>1.1399999999999999</v>
      </c>
      <c r="AJ113">
        <f t="shared" si="49"/>
        <v>0.78749999999999998</v>
      </c>
      <c r="AK113">
        <f t="shared" si="50"/>
        <v>61</v>
      </c>
      <c r="AL113">
        <f t="shared" si="51"/>
        <v>20</v>
      </c>
      <c r="AM113">
        <f t="shared" si="52"/>
        <v>150</v>
      </c>
      <c r="AN113">
        <f t="shared" si="53"/>
        <v>18</v>
      </c>
      <c r="AO113">
        <f t="shared" si="54"/>
        <v>43</v>
      </c>
      <c r="AP113">
        <f t="shared" si="55"/>
        <v>0</v>
      </c>
      <c r="AQ113">
        <f t="shared" si="56"/>
        <v>43</v>
      </c>
      <c r="AR113">
        <f t="shared" si="57"/>
        <v>20</v>
      </c>
      <c r="AS113">
        <f t="shared" si="58"/>
        <v>20</v>
      </c>
      <c r="AT113">
        <f t="shared" si="59"/>
        <v>43</v>
      </c>
      <c r="AU113">
        <f t="shared" si="35"/>
        <v>1</v>
      </c>
      <c r="AV113">
        <f t="shared" si="60"/>
        <v>1</v>
      </c>
      <c r="AW113">
        <f t="shared" si="61"/>
        <v>1</v>
      </c>
      <c r="AX113">
        <f t="shared" si="69"/>
        <v>0.61</v>
      </c>
      <c r="AY113">
        <v>0.8</v>
      </c>
      <c r="AZ113">
        <f t="shared" si="62"/>
        <v>0</v>
      </c>
      <c r="BA113">
        <f t="shared" si="63"/>
        <v>273.05</v>
      </c>
      <c r="BB113">
        <f t="shared" si="64"/>
        <v>483.87</v>
      </c>
      <c r="BC113">
        <f t="shared" si="65"/>
        <v>175.87912499999999</v>
      </c>
      <c r="BD113">
        <f t="shared" si="66"/>
        <v>48</v>
      </c>
      <c r="BE113">
        <f t="shared" si="67"/>
        <v>1</v>
      </c>
      <c r="BF113">
        <f t="shared" si="68"/>
        <v>0</v>
      </c>
    </row>
    <row r="114" spans="3:58" x14ac:dyDescent="0.25">
      <c r="C114" t="s">
        <v>122</v>
      </c>
      <c r="D114">
        <v>5.0999999999999996</v>
      </c>
      <c r="E114">
        <v>645</v>
      </c>
      <c r="F114">
        <v>14.3</v>
      </c>
      <c r="G114">
        <v>374000</v>
      </c>
      <c r="H114">
        <v>6930</v>
      </c>
      <c r="I114">
        <v>24.1</v>
      </c>
      <c r="J114">
        <v>22.2</v>
      </c>
      <c r="K114">
        <v>12500</v>
      </c>
      <c r="L114">
        <v>8.4600000000000009</v>
      </c>
      <c r="M114">
        <v>236000</v>
      </c>
      <c r="N114">
        <v>4970</v>
      </c>
      <c r="O114">
        <v>19.100000000000001</v>
      </c>
      <c r="P114">
        <v>15.9</v>
      </c>
      <c r="Q114">
        <v>8780</v>
      </c>
      <c r="R114">
        <v>4.24</v>
      </c>
      <c r="S114">
        <v>13.2</v>
      </c>
      <c r="T114">
        <v>76.2</v>
      </c>
      <c r="U114">
        <v>63.5</v>
      </c>
      <c r="V114">
        <v>4.76</v>
      </c>
      <c r="W114">
        <f t="shared" si="37"/>
        <v>22.2</v>
      </c>
      <c r="X114">
        <f t="shared" si="38"/>
        <v>54</v>
      </c>
      <c r="Y114">
        <f t="shared" si="39"/>
        <v>645</v>
      </c>
      <c r="Z114">
        <f t="shared" si="40"/>
        <v>145.125</v>
      </c>
      <c r="AA114">
        <f t="shared" si="41"/>
        <v>72.5625</v>
      </c>
      <c r="AB114">
        <f t="shared" si="42"/>
        <v>4.76</v>
      </c>
      <c r="AC114">
        <f t="shared" si="43"/>
        <v>10</v>
      </c>
      <c r="AD114">
        <f t="shared" si="44"/>
        <v>4.76</v>
      </c>
      <c r="AE114">
        <f t="shared" si="45"/>
        <v>3</v>
      </c>
      <c r="AF114">
        <v>8</v>
      </c>
      <c r="AG114">
        <f t="shared" si="46"/>
        <v>5</v>
      </c>
      <c r="AH114">
        <f t="shared" si="47"/>
        <v>0.78749999999999998</v>
      </c>
      <c r="AI114">
        <f t="shared" si="48"/>
        <v>0.86</v>
      </c>
      <c r="AJ114">
        <f t="shared" si="49"/>
        <v>0.78749999999999998</v>
      </c>
      <c r="AK114">
        <f t="shared" si="50"/>
        <v>61</v>
      </c>
      <c r="AL114">
        <f t="shared" si="51"/>
        <v>20</v>
      </c>
      <c r="AM114">
        <f t="shared" si="52"/>
        <v>150</v>
      </c>
      <c r="AN114">
        <f t="shared" si="53"/>
        <v>18</v>
      </c>
      <c r="AO114">
        <f t="shared" si="54"/>
        <v>43</v>
      </c>
      <c r="AP114">
        <f t="shared" si="55"/>
        <v>0</v>
      </c>
      <c r="AQ114">
        <f t="shared" si="56"/>
        <v>43</v>
      </c>
      <c r="AR114">
        <f t="shared" si="57"/>
        <v>20</v>
      </c>
      <c r="AS114">
        <f t="shared" si="58"/>
        <v>20</v>
      </c>
      <c r="AT114">
        <f t="shared" si="59"/>
        <v>43</v>
      </c>
      <c r="AU114">
        <f t="shared" si="35"/>
        <v>1</v>
      </c>
      <c r="AV114">
        <f t="shared" si="60"/>
        <v>1</v>
      </c>
      <c r="AW114">
        <f t="shared" si="61"/>
        <v>1</v>
      </c>
      <c r="AX114">
        <f t="shared" si="69"/>
        <v>0.63</v>
      </c>
      <c r="AY114">
        <v>0.8</v>
      </c>
      <c r="AZ114">
        <f t="shared" si="62"/>
        <v>0</v>
      </c>
      <c r="BA114">
        <f t="shared" si="63"/>
        <v>204.67999999999998</v>
      </c>
      <c r="BB114">
        <f t="shared" si="64"/>
        <v>362.71199999999999</v>
      </c>
      <c r="BC114">
        <f t="shared" si="65"/>
        <v>131.84009999999998</v>
      </c>
      <c r="BD114">
        <f t="shared" si="66"/>
        <v>48</v>
      </c>
      <c r="BE114">
        <f t="shared" si="67"/>
        <v>1</v>
      </c>
      <c r="BF114">
        <f t="shared" si="68"/>
        <v>0</v>
      </c>
    </row>
    <row r="115" spans="3:58" x14ac:dyDescent="0.25">
      <c r="C115" t="s">
        <v>123</v>
      </c>
      <c r="D115">
        <v>11.5</v>
      </c>
      <c r="E115">
        <v>1460</v>
      </c>
      <c r="F115">
        <v>20.7</v>
      </c>
      <c r="G115">
        <v>799000</v>
      </c>
      <c r="H115">
        <v>16400</v>
      </c>
      <c r="I115">
        <v>23.4</v>
      </c>
      <c r="J115">
        <v>27.4</v>
      </c>
      <c r="K115">
        <v>29200</v>
      </c>
      <c r="L115">
        <v>18.8</v>
      </c>
      <c r="M115">
        <v>278000</v>
      </c>
      <c r="N115">
        <v>7700</v>
      </c>
      <c r="O115">
        <v>13.8</v>
      </c>
      <c r="P115">
        <v>14.7</v>
      </c>
      <c r="Q115">
        <v>14500</v>
      </c>
      <c r="R115">
        <v>9.58</v>
      </c>
      <c r="S115">
        <v>10.8</v>
      </c>
      <c r="T115">
        <v>76.2</v>
      </c>
      <c r="U115">
        <v>50.8</v>
      </c>
      <c r="V115">
        <v>12.7</v>
      </c>
      <c r="W115">
        <f t="shared" si="37"/>
        <v>27.4</v>
      </c>
      <c r="X115">
        <f t="shared" si="38"/>
        <v>48.800000000000004</v>
      </c>
      <c r="Y115">
        <f t="shared" si="39"/>
        <v>1460</v>
      </c>
      <c r="Z115">
        <f t="shared" si="40"/>
        <v>328.5</v>
      </c>
      <c r="AA115">
        <f t="shared" si="41"/>
        <v>164.25</v>
      </c>
      <c r="AB115">
        <f t="shared" si="42"/>
        <v>12.7</v>
      </c>
      <c r="AC115">
        <f t="shared" si="43"/>
        <v>10</v>
      </c>
      <c r="AD115">
        <f t="shared" si="44"/>
        <v>10.7</v>
      </c>
      <c r="AE115">
        <f t="shared" si="45"/>
        <v>5</v>
      </c>
      <c r="AF115">
        <v>8</v>
      </c>
      <c r="AG115">
        <f t="shared" si="46"/>
        <v>8</v>
      </c>
      <c r="AH115">
        <f t="shared" si="47"/>
        <v>1.26</v>
      </c>
      <c r="AI115">
        <f t="shared" si="48"/>
        <v>2.29</v>
      </c>
      <c r="AJ115">
        <f t="shared" si="49"/>
        <v>1.26</v>
      </c>
      <c r="AK115">
        <f t="shared" si="50"/>
        <v>38</v>
      </c>
      <c r="AL115">
        <f t="shared" si="51"/>
        <v>32</v>
      </c>
      <c r="AM115">
        <f t="shared" si="52"/>
        <v>240</v>
      </c>
      <c r="AN115">
        <f t="shared" si="53"/>
        <v>14</v>
      </c>
      <c r="AO115">
        <f t="shared" si="54"/>
        <v>24</v>
      </c>
      <c r="AP115">
        <f t="shared" si="55"/>
        <v>0</v>
      </c>
      <c r="AQ115">
        <f t="shared" si="56"/>
        <v>32</v>
      </c>
      <c r="AR115">
        <f t="shared" si="57"/>
        <v>32</v>
      </c>
      <c r="AS115">
        <f t="shared" si="58"/>
        <v>32</v>
      </c>
      <c r="AT115">
        <f t="shared" si="59"/>
        <v>32</v>
      </c>
      <c r="AU115">
        <f t="shared" si="35"/>
        <v>1</v>
      </c>
      <c r="AV115">
        <f t="shared" si="60"/>
        <v>1</v>
      </c>
      <c r="AW115">
        <f t="shared" si="61"/>
        <v>1</v>
      </c>
      <c r="AX115">
        <f t="shared" si="69"/>
        <v>0.39</v>
      </c>
      <c r="AY115">
        <v>0.8</v>
      </c>
      <c r="AZ115">
        <f t="shared" si="62"/>
        <v>0</v>
      </c>
      <c r="BA115">
        <f t="shared" si="63"/>
        <v>406.4</v>
      </c>
      <c r="BB115">
        <f t="shared" si="64"/>
        <v>967.74</v>
      </c>
      <c r="BC115">
        <f t="shared" si="65"/>
        <v>336.04199999999997</v>
      </c>
      <c r="BD115">
        <f t="shared" si="66"/>
        <v>48</v>
      </c>
      <c r="BE115">
        <f t="shared" si="67"/>
        <v>1</v>
      </c>
      <c r="BF115">
        <f t="shared" si="68"/>
        <v>0</v>
      </c>
    </row>
    <row r="116" spans="3:58" x14ac:dyDescent="0.25">
      <c r="C116" t="s">
        <v>124</v>
      </c>
      <c r="D116">
        <v>8.8000000000000007</v>
      </c>
      <c r="E116">
        <v>1130</v>
      </c>
      <c r="F116">
        <v>17.5</v>
      </c>
      <c r="G116">
        <v>641000</v>
      </c>
      <c r="H116">
        <v>12800</v>
      </c>
      <c r="I116">
        <v>23.8</v>
      </c>
      <c r="J116">
        <v>26.2</v>
      </c>
      <c r="K116">
        <v>22800</v>
      </c>
      <c r="L116">
        <v>16.899999999999999</v>
      </c>
      <c r="M116">
        <v>224000</v>
      </c>
      <c r="N116">
        <v>6030</v>
      </c>
      <c r="O116">
        <v>14.1</v>
      </c>
      <c r="P116">
        <v>13.6</v>
      </c>
      <c r="Q116">
        <v>11100</v>
      </c>
      <c r="R116">
        <v>7.42</v>
      </c>
      <c r="S116">
        <v>10.8</v>
      </c>
      <c r="T116">
        <v>76.2</v>
      </c>
      <c r="U116">
        <v>50.8</v>
      </c>
      <c r="V116">
        <v>9.5299999999999994</v>
      </c>
      <c r="W116">
        <f t="shared" si="37"/>
        <v>26.2</v>
      </c>
      <c r="X116">
        <f t="shared" si="38"/>
        <v>50</v>
      </c>
      <c r="Y116">
        <f t="shared" si="39"/>
        <v>1130</v>
      </c>
      <c r="Z116">
        <f t="shared" si="40"/>
        <v>254.25</v>
      </c>
      <c r="AA116">
        <f t="shared" si="41"/>
        <v>127.125</v>
      </c>
      <c r="AB116">
        <f t="shared" si="42"/>
        <v>9.5299999999999994</v>
      </c>
      <c r="AC116">
        <f t="shared" si="43"/>
        <v>10</v>
      </c>
      <c r="AD116">
        <f t="shared" si="44"/>
        <v>7.5299999999999994</v>
      </c>
      <c r="AE116">
        <f t="shared" si="45"/>
        <v>5</v>
      </c>
      <c r="AF116">
        <v>8</v>
      </c>
      <c r="AG116">
        <f t="shared" si="46"/>
        <v>8</v>
      </c>
      <c r="AH116">
        <f t="shared" si="47"/>
        <v>1.26</v>
      </c>
      <c r="AI116">
        <f t="shared" si="48"/>
        <v>1.72</v>
      </c>
      <c r="AJ116">
        <f t="shared" si="49"/>
        <v>1.26</v>
      </c>
      <c r="AK116">
        <f t="shared" si="50"/>
        <v>38</v>
      </c>
      <c r="AL116">
        <f t="shared" si="51"/>
        <v>32</v>
      </c>
      <c r="AM116">
        <f t="shared" si="52"/>
        <v>240</v>
      </c>
      <c r="AN116">
        <f t="shared" si="53"/>
        <v>13</v>
      </c>
      <c r="AO116">
        <f t="shared" si="54"/>
        <v>25</v>
      </c>
      <c r="AP116">
        <f t="shared" si="55"/>
        <v>0</v>
      </c>
      <c r="AQ116">
        <f t="shared" si="56"/>
        <v>32</v>
      </c>
      <c r="AR116">
        <f t="shared" si="57"/>
        <v>32</v>
      </c>
      <c r="AS116">
        <f t="shared" si="58"/>
        <v>32</v>
      </c>
      <c r="AT116">
        <f t="shared" si="59"/>
        <v>32</v>
      </c>
      <c r="AU116">
        <f t="shared" si="35"/>
        <v>1</v>
      </c>
      <c r="AV116">
        <f t="shared" si="60"/>
        <v>1</v>
      </c>
      <c r="AW116">
        <f t="shared" si="61"/>
        <v>1</v>
      </c>
      <c r="AX116">
        <f t="shared" si="69"/>
        <v>0.46</v>
      </c>
      <c r="AY116">
        <v>0.8</v>
      </c>
      <c r="AZ116">
        <f t="shared" si="62"/>
        <v>0</v>
      </c>
      <c r="BA116">
        <f t="shared" si="63"/>
        <v>304.95999999999998</v>
      </c>
      <c r="BB116">
        <f t="shared" si="64"/>
        <v>726.18599999999992</v>
      </c>
      <c r="BC116">
        <f t="shared" si="65"/>
        <v>252.16379999999998</v>
      </c>
      <c r="BD116">
        <f t="shared" si="66"/>
        <v>48</v>
      </c>
      <c r="BE116">
        <f t="shared" si="67"/>
        <v>1</v>
      </c>
      <c r="BF116">
        <f t="shared" si="68"/>
        <v>0</v>
      </c>
    </row>
    <row r="117" spans="3:58" x14ac:dyDescent="0.25">
      <c r="C117" t="s">
        <v>125</v>
      </c>
      <c r="D117">
        <v>7.4</v>
      </c>
      <c r="E117">
        <v>955</v>
      </c>
      <c r="F117">
        <v>15.9</v>
      </c>
      <c r="G117">
        <v>549000</v>
      </c>
      <c r="H117">
        <v>10800</v>
      </c>
      <c r="I117">
        <v>24</v>
      </c>
      <c r="J117">
        <v>25.7</v>
      </c>
      <c r="K117">
        <v>19500</v>
      </c>
      <c r="L117">
        <v>16.100000000000001</v>
      </c>
      <c r="M117">
        <v>194000</v>
      </c>
      <c r="N117">
        <v>5150</v>
      </c>
      <c r="O117">
        <v>14.3</v>
      </c>
      <c r="P117">
        <v>13</v>
      </c>
      <c r="Q117">
        <v>9370</v>
      </c>
      <c r="R117">
        <v>6.27</v>
      </c>
      <c r="S117">
        <v>10.9</v>
      </c>
      <c r="T117">
        <v>76.2</v>
      </c>
      <c r="U117">
        <v>50.8</v>
      </c>
      <c r="V117">
        <v>7.94</v>
      </c>
      <c r="W117">
        <f t="shared" si="37"/>
        <v>25.7</v>
      </c>
      <c r="X117">
        <f t="shared" si="38"/>
        <v>50.5</v>
      </c>
      <c r="Y117">
        <f t="shared" si="39"/>
        <v>955</v>
      </c>
      <c r="Z117">
        <f t="shared" si="40"/>
        <v>214.875</v>
      </c>
      <c r="AA117">
        <f t="shared" si="41"/>
        <v>107.4375</v>
      </c>
      <c r="AB117">
        <f t="shared" si="42"/>
        <v>7.94</v>
      </c>
      <c r="AC117">
        <f t="shared" si="43"/>
        <v>10</v>
      </c>
      <c r="AD117">
        <f t="shared" si="44"/>
        <v>5.94</v>
      </c>
      <c r="AE117">
        <f t="shared" si="45"/>
        <v>5</v>
      </c>
      <c r="AF117">
        <v>8</v>
      </c>
      <c r="AG117">
        <f t="shared" si="46"/>
        <v>6</v>
      </c>
      <c r="AH117">
        <f t="shared" si="47"/>
        <v>0.94500000000000006</v>
      </c>
      <c r="AI117">
        <f t="shared" si="48"/>
        <v>1.43</v>
      </c>
      <c r="AJ117">
        <f t="shared" si="49"/>
        <v>0.94500000000000006</v>
      </c>
      <c r="AK117">
        <f t="shared" si="50"/>
        <v>51</v>
      </c>
      <c r="AL117">
        <f t="shared" si="51"/>
        <v>24</v>
      </c>
      <c r="AM117">
        <f t="shared" si="52"/>
        <v>180</v>
      </c>
      <c r="AN117">
        <f t="shared" si="53"/>
        <v>17</v>
      </c>
      <c r="AO117">
        <f t="shared" si="54"/>
        <v>34</v>
      </c>
      <c r="AP117">
        <f t="shared" si="55"/>
        <v>0</v>
      </c>
      <c r="AQ117">
        <f t="shared" si="56"/>
        <v>34</v>
      </c>
      <c r="AR117">
        <f t="shared" si="57"/>
        <v>24</v>
      </c>
      <c r="AS117">
        <f t="shared" si="58"/>
        <v>24</v>
      </c>
      <c r="AT117">
        <f t="shared" si="59"/>
        <v>34</v>
      </c>
      <c r="AU117">
        <f t="shared" si="35"/>
        <v>1</v>
      </c>
      <c r="AV117">
        <f t="shared" si="60"/>
        <v>1</v>
      </c>
      <c r="AW117">
        <f t="shared" si="61"/>
        <v>1</v>
      </c>
      <c r="AX117">
        <f t="shared" si="69"/>
        <v>0.62</v>
      </c>
      <c r="AY117">
        <v>0.8</v>
      </c>
      <c r="AZ117">
        <f t="shared" si="62"/>
        <v>0</v>
      </c>
      <c r="BA117">
        <f t="shared" si="63"/>
        <v>269.96000000000004</v>
      </c>
      <c r="BB117">
        <f t="shared" si="64"/>
        <v>605.02800000000002</v>
      </c>
      <c r="BC117">
        <f t="shared" si="65"/>
        <v>211.87890000000002</v>
      </c>
      <c r="BD117">
        <f t="shared" si="66"/>
        <v>48</v>
      </c>
      <c r="BE117">
        <f t="shared" si="67"/>
        <v>1</v>
      </c>
      <c r="BF117">
        <f t="shared" si="68"/>
        <v>0</v>
      </c>
    </row>
    <row r="118" spans="3:58" x14ac:dyDescent="0.25">
      <c r="C118" t="s">
        <v>126</v>
      </c>
      <c r="D118">
        <v>6.1</v>
      </c>
      <c r="E118">
        <v>774</v>
      </c>
      <c r="F118">
        <v>14.3</v>
      </c>
      <c r="G118">
        <v>454000</v>
      </c>
      <c r="H118">
        <v>8870</v>
      </c>
      <c r="I118">
        <v>24.2</v>
      </c>
      <c r="J118">
        <v>24.9</v>
      </c>
      <c r="K118">
        <v>15900</v>
      </c>
      <c r="L118">
        <v>15.2</v>
      </c>
      <c r="M118">
        <v>162000</v>
      </c>
      <c r="N118">
        <v>4230</v>
      </c>
      <c r="O118">
        <v>14.5</v>
      </c>
      <c r="P118">
        <v>12.4</v>
      </c>
      <c r="Q118">
        <v>7590</v>
      </c>
      <c r="R118">
        <v>5.08</v>
      </c>
      <c r="S118">
        <v>10.9</v>
      </c>
      <c r="T118">
        <v>76.2</v>
      </c>
      <c r="U118">
        <v>50.8</v>
      </c>
      <c r="V118">
        <v>6.35</v>
      </c>
      <c r="W118">
        <f t="shared" si="37"/>
        <v>24.9</v>
      </c>
      <c r="X118">
        <f t="shared" si="38"/>
        <v>51.300000000000004</v>
      </c>
      <c r="Y118">
        <f t="shared" si="39"/>
        <v>774</v>
      </c>
      <c r="Z118">
        <f t="shared" si="40"/>
        <v>174.15</v>
      </c>
      <c r="AA118">
        <f t="shared" si="41"/>
        <v>87.075000000000003</v>
      </c>
      <c r="AB118">
        <f t="shared" si="42"/>
        <v>6.35</v>
      </c>
      <c r="AC118">
        <f t="shared" si="43"/>
        <v>10</v>
      </c>
      <c r="AD118">
        <f t="shared" si="44"/>
        <v>4.3499999999999996</v>
      </c>
      <c r="AE118">
        <f t="shared" si="45"/>
        <v>5</v>
      </c>
      <c r="AF118">
        <v>8</v>
      </c>
      <c r="AG118">
        <f t="shared" si="46"/>
        <v>5</v>
      </c>
      <c r="AH118">
        <f t="shared" si="47"/>
        <v>0.78749999999999998</v>
      </c>
      <c r="AI118">
        <f t="shared" si="48"/>
        <v>1.1399999999999999</v>
      </c>
      <c r="AJ118">
        <f t="shared" si="49"/>
        <v>0.78749999999999998</v>
      </c>
      <c r="AK118">
        <f t="shared" si="50"/>
        <v>61</v>
      </c>
      <c r="AL118">
        <f t="shared" si="51"/>
        <v>20</v>
      </c>
      <c r="AM118">
        <f t="shared" si="52"/>
        <v>150</v>
      </c>
      <c r="AN118">
        <f t="shared" si="53"/>
        <v>20</v>
      </c>
      <c r="AO118">
        <f t="shared" si="54"/>
        <v>41</v>
      </c>
      <c r="AP118">
        <f t="shared" si="55"/>
        <v>0</v>
      </c>
      <c r="AQ118">
        <f t="shared" si="56"/>
        <v>41</v>
      </c>
      <c r="AR118">
        <f t="shared" si="57"/>
        <v>20</v>
      </c>
      <c r="AS118">
        <f t="shared" si="58"/>
        <v>20</v>
      </c>
      <c r="AT118">
        <f t="shared" si="59"/>
        <v>41</v>
      </c>
      <c r="AU118">
        <f t="shared" si="35"/>
        <v>1</v>
      </c>
      <c r="AV118">
        <f t="shared" si="60"/>
        <v>1</v>
      </c>
      <c r="AW118">
        <f t="shared" si="61"/>
        <v>1</v>
      </c>
      <c r="AX118">
        <f t="shared" si="69"/>
        <v>0.7</v>
      </c>
      <c r="AY118">
        <v>0.8</v>
      </c>
      <c r="AZ118">
        <f t="shared" si="62"/>
        <v>0</v>
      </c>
      <c r="BA118">
        <f t="shared" si="63"/>
        <v>260.34999999999997</v>
      </c>
      <c r="BB118">
        <f t="shared" si="64"/>
        <v>483.87</v>
      </c>
      <c r="BC118">
        <f t="shared" si="65"/>
        <v>174.45037500000001</v>
      </c>
      <c r="BD118">
        <f t="shared" si="66"/>
        <v>48</v>
      </c>
      <c r="BE118">
        <f t="shared" si="67"/>
        <v>1</v>
      </c>
      <c r="BF118">
        <f t="shared" si="68"/>
        <v>0</v>
      </c>
    </row>
    <row r="119" spans="3:58" x14ac:dyDescent="0.25">
      <c r="C119" t="s">
        <v>127</v>
      </c>
      <c r="D119">
        <v>4.5999999999999996</v>
      </c>
      <c r="E119">
        <v>592</v>
      </c>
      <c r="F119">
        <v>12.7</v>
      </c>
      <c r="G119">
        <v>353000</v>
      </c>
      <c r="H119">
        <v>6780</v>
      </c>
      <c r="I119">
        <v>24.4</v>
      </c>
      <c r="J119">
        <v>24.2</v>
      </c>
      <c r="K119">
        <v>12200</v>
      </c>
      <c r="L119">
        <v>14.1</v>
      </c>
      <c r="M119">
        <v>127000</v>
      </c>
      <c r="N119">
        <v>3240</v>
      </c>
      <c r="O119">
        <v>14.7</v>
      </c>
      <c r="P119">
        <v>11.7</v>
      </c>
      <c r="Q119">
        <v>5750</v>
      </c>
      <c r="R119">
        <v>3.89</v>
      </c>
      <c r="S119">
        <v>11</v>
      </c>
      <c r="T119">
        <v>76.2</v>
      </c>
      <c r="U119">
        <v>50.8</v>
      </c>
      <c r="V119">
        <v>4.76</v>
      </c>
      <c r="W119">
        <f t="shared" si="37"/>
        <v>24.2</v>
      </c>
      <c r="X119">
        <f t="shared" si="38"/>
        <v>52</v>
      </c>
      <c r="Y119">
        <f t="shared" si="39"/>
        <v>592</v>
      </c>
      <c r="Z119">
        <f t="shared" si="40"/>
        <v>133.20000000000002</v>
      </c>
      <c r="AA119">
        <f t="shared" si="41"/>
        <v>66.600000000000009</v>
      </c>
      <c r="AB119">
        <f t="shared" si="42"/>
        <v>4.76</v>
      </c>
      <c r="AC119">
        <f t="shared" si="43"/>
        <v>10</v>
      </c>
      <c r="AD119">
        <f t="shared" si="44"/>
        <v>4.76</v>
      </c>
      <c r="AE119">
        <f t="shared" si="45"/>
        <v>3</v>
      </c>
      <c r="AF119">
        <v>8</v>
      </c>
      <c r="AG119">
        <f t="shared" si="46"/>
        <v>5</v>
      </c>
      <c r="AH119">
        <f t="shared" si="47"/>
        <v>0.78749999999999998</v>
      </c>
      <c r="AI119">
        <f t="shared" si="48"/>
        <v>0.86</v>
      </c>
      <c r="AJ119">
        <f t="shared" si="49"/>
        <v>0.78749999999999998</v>
      </c>
      <c r="AK119">
        <f t="shared" si="50"/>
        <v>61</v>
      </c>
      <c r="AL119">
        <f t="shared" si="51"/>
        <v>20</v>
      </c>
      <c r="AM119">
        <f t="shared" si="52"/>
        <v>150</v>
      </c>
      <c r="AN119">
        <f t="shared" si="53"/>
        <v>19</v>
      </c>
      <c r="AO119">
        <f t="shared" si="54"/>
        <v>42</v>
      </c>
      <c r="AP119">
        <f t="shared" si="55"/>
        <v>0</v>
      </c>
      <c r="AQ119">
        <f t="shared" si="56"/>
        <v>42</v>
      </c>
      <c r="AR119">
        <f t="shared" si="57"/>
        <v>20</v>
      </c>
      <c r="AS119">
        <f t="shared" si="58"/>
        <v>20</v>
      </c>
      <c r="AT119">
        <f t="shared" si="59"/>
        <v>42</v>
      </c>
      <c r="AU119">
        <f t="shared" si="35"/>
        <v>1</v>
      </c>
      <c r="AV119">
        <f t="shared" si="60"/>
        <v>1</v>
      </c>
      <c r="AW119">
        <f t="shared" si="61"/>
        <v>1</v>
      </c>
      <c r="AX119">
        <f t="shared" si="69"/>
        <v>0.72</v>
      </c>
      <c r="AY119">
        <v>0.8</v>
      </c>
      <c r="AZ119">
        <f t="shared" si="62"/>
        <v>0</v>
      </c>
      <c r="BA119">
        <f t="shared" si="63"/>
        <v>199.92</v>
      </c>
      <c r="BB119">
        <f t="shared" si="64"/>
        <v>362.71199999999999</v>
      </c>
      <c r="BC119">
        <f t="shared" si="65"/>
        <v>131.30459999999997</v>
      </c>
      <c r="BD119">
        <f t="shared" si="66"/>
        <v>48</v>
      </c>
      <c r="BE119">
        <f t="shared" si="67"/>
        <v>1</v>
      </c>
      <c r="BF119">
        <f t="shared" si="68"/>
        <v>0</v>
      </c>
    </row>
    <row r="120" spans="3:58" x14ac:dyDescent="0.25">
      <c r="C120" t="s">
        <v>128</v>
      </c>
      <c r="D120">
        <v>11.4</v>
      </c>
      <c r="E120">
        <v>1460</v>
      </c>
      <c r="F120">
        <v>19.100000000000001</v>
      </c>
      <c r="G120">
        <v>508000</v>
      </c>
      <c r="H120">
        <v>11700</v>
      </c>
      <c r="I120">
        <v>18.7</v>
      </c>
      <c r="J120">
        <v>20.399999999999999</v>
      </c>
      <c r="K120">
        <v>21100</v>
      </c>
      <c r="L120">
        <v>11.5</v>
      </c>
      <c r="M120">
        <v>508000</v>
      </c>
      <c r="N120">
        <v>11700</v>
      </c>
      <c r="O120">
        <v>18.7</v>
      </c>
      <c r="P120">
        <v>20.399999999999999</v>
      </c>
      <c r="Q120">
        <v>21100</v>
      </c>
      <c r="R120">
        <v>11.5</v>
      </c>
      <c r="S120">
        <v>12.2</v>
      </c>
      <c r="T120">
        <v>63.5</v>
      </c>
      <c r="U120">
        <v>63.5</v>
      </c>
      <c r="V120">
        <v>12.7</v>
      </c>
      <c r="W120">
        <f t="shared" si="37"/>
        <v>20.399999999999999</v>
      </c>
      <c r="X120">
        <f t="shared" si="38"/>
        <v>43.1</v>
      </c>
      <c r="Y120">
        <f t="shared" si="39"/>
        <v>1460</v>
      </c>
      <c r="Z120">
        <f t="shared" si="40"/>
        <v>328.5</v>
      </c>
      <c r="AA120">
        <f t="shared" si="41"/>
        <v>164.25</v>
      </c>
      <c r="AB120">
        <f t="shared" si="42"/>
        <v>12.7</v>
      </c>
      <c r="AC120">
        <f t="shared" si="43"/>
        <v>10</v>
      </c>
      <c r="AD120">
        <f t="shared" si="44"/>
        <v>10.7</v>
      </c>
      <c r="AE120">
        <f t="shared" si="45"/>
        <v>5</v>
      </c>
      <c r="AF120">
        <v>8</v>
      </c>
      <c r="AG120">
        <f t="shared" si="46"/>
        <v>8</v>
      </c>
      <c r="AH120">
        <f t="shared" si="47"/>
        <v>1.26</v>
      </c>
      <c r="AI120">
        <f t="shared" si="48"/>
        <v>2.29</v>
      </c>
      <c r="AJ120">
        <f t="shared" si="49"/>
        <v>1.26</v>
      </c>
      <c r="AK120">
        <f t="shared" si="50"/>
        <v>38</v>
      </c>
      <c r="AL120">
        <f t="shared" si="51"/>
        <v>32</v>
      </c>
      <c r="AM120">
        <f t="shared" si="52"/>
        <v>240</v>
      </c>
      <c r="AN120">
        <f t="shared" si="53"/>
        <v>12</v>
      </c>
      <c r="AO120">
        <f t="shared" si="54"/>
        <v>26</v>
      </c>
      <c r="AP120">
        <f t="shared" si="55"/>
        <v>0</v>
      </c>
      <c r="AQ120">
        <f t="shared" si="56"/>
        <v>32</v>
      </c>
      <c r="AR120">
        <f t="shared" si="57"/>
        <v>32</v>
      </c>
      <c r="AS120">
        <f t="shared" si="58"/>
        <v>32</v>
      </c>
      <c r="AT120">
        <f t="shared" si="59"/>
        <v>32</v>
      </c>
      <c r="AU120">
        <f t="shared" si="35"/>
        <v>1</v>
      </c>
      <c r="AV120">
        <f t="shared" si="60"/>
        <v>1</v>
      </c>
      <c r="AW120">
        <f t="shared" si="61"/>
        <v>1</v>
      </c>
      <c r="AX120">
        <f t="shared" si="69"/>
        <v>0.22</v>
      </c>
      <c r="AY120">
        <v>0.8</v>
      </c>
      <c r="AZ120">
        <f t="shared" si="62"/>
        <v>0</v>
      </c>
      <c r="BA120">
        <f t="shared" si="63"/>
        <v>406.4</v>
      </c>
      <c r="BB120">
        <f t="shared" si="64"/>
        <v>806.44999999999993</v>
      </c>
      <c r="BC120">
        <f t="shared" si="65"/>
        <v>287.65499999999997</v>
      </c>
      <c r="BD120">
        <f t="shared" si="66"/>
        <v>48</v>
      </c>
      <c r="BE120">
        <f t="shared" si="67"/>
        <v>1</v>
      </c>
      <c r="BF120">
        <f t="shared" si="68"/>
        <v>0</v>
      </c>
    </row>
    <row r="121" spans="3:58" x14ac:dyDescent="0.25">
      <c r="C121" t="s">
        <v>129</v>
      </c>
      <c r="D121">
        <v>8.6999999999999993</v>
      </c>
      <c r="E121">
        <v>1120</v>
      </c>
      <c r="F121">
        <v>15.9</v>
      </c>
      <c r="G121">
        <v>405000</v>
      </c>
      <c r="H121">
        <v>9140</v>
      </c>
      <c r="I121">
        <v>19</v>
      </c>
      <c r="J121">
        <v>19.3</v>
      </c>
      <c r="K121">
        <v>16600</v>
      </c>
      <c r="L121">
        <v>8.7899999999999991</v>
      </c>
      <c r="M121">
        <v>405000</v>
      </c>
      <c r="N121">
        <v>9140</v>
      </c>
      <c r="O121">
        <v>19</v>
      </c>
      <c r="P121">
        <v>19.3</v>
      </c>
      <c r="Q121">
        <v>16600</v>
      </c>
      <c r="R121">
        <v>8.7899999999999991</v>
      </c>
      <c r="S121">
        <v>12.2</v>
      </c>
      <c r="T121">
        <v>63.5</v>
      </c>
      <c r="U121">
        <v>63.5</v>
      </c>
      <c r="V121">
        <v>9.5299999999999994</v>
      </c>
      <c r="W121">
        <f t="shared" si="37"/>
        <v>19.3</v>
      </c>
      <c r="X121">
        <f t="shared" si="38"/>
        <v>44.2</v>
      </c>
      <c r="Y121">
        <f t="shared" si="39"/>
        <v>1120</v>
      </c>
      <c r="Z121">
        <f t="shared" si="40"/>
        <v>252</v>
      </c>
      <c r="AA121">
        <f t="shared" si="41"/>
        <v>126</v>
      </c>
      <c r="AB121">
        <f t="shared" si="42"/>
        <v>9.5299999999999994</v>
      </c>
      <c r="AC121">
        <f t="shared" si="43"/>
        <v>10</v>
      </c>
      <c r="AD121">
        <f t="shared" si="44"/>
        <v>7.5299999999999994</v>
      </c>
      <c r="AE121">
        <f t="shared" si="45"/>
        <v>5</v>
      </c>
      <c r="AF121">
        <v>8</v>
      </c>
      <c r="AG121">
        <f t="shared" si="46"/>
        <v>8</v>
      </c>
      <c r="AH121">
        <f t="shared" si="47"/>
        <v>1.26</v>
      </c>
      <c r="AI121">
        <f t="shared" si="48"/>
        <v>1.72</v>
      </c>
      <c r="AJ121">
        <f t="shared" si="49"/>
        <v>1.26</v>
      </c>
      <c r="AK121">
        <f t="shared" si="50"/>
        <v>38</v>
      </c>
      <c r="AL121">
        <f t="shared" si="51"/>
        <v>32</v>
      </c>
      <c r="AM121">
        <f t="shared" si="52"/>
        <v>240</v>
      </c>
      <c r="AN121">
        <f t="shared" si="53"/>
        <v>12</v>
      </c>
      <c r="AO121">
        <f t="shared" si="54"/>
        <v>26</v>
      </c>
      <c r="AP121">
        <f t="shared" si="55"/>
        <v>0</v>
      </c>
      <c r="AQ121">
        <f t="shared" si="56"/>
        <v>32</v>
      </c>
      <c r="AR121">
        <f t="shared" si="57"/>
        <v>32</v>
      </c>
      <c r="AS121">
        <f t="shared" si="58"/>
        <v>32</v>
      </c>
      <c r="AT121">
        <f t="shared" si="59"/>
        <v>32</v>
      </c>
      <c r="AU121">
        <f t="shared" si="35"/>
        <v>1</v>
      </c>
      <c r="AV121">
        <f t="shared" si="60"/>
        <v>1</v>
      </c>
      <c r="AW121">
        <f t="shared" si="61"/>
        <v>1</v>
      </c>
      <c r="AX121">
        <f t="shared" si="69"/>
        <v>0.26</v>
      </c>
      <c r="AY121">
        <v>0.8</v>
      </c>
      <c r="AZ121">
        <f t="shared" si="62"/>
        <v>0</v>
      </c>
      <c r="BA121">
        <f t="shared" si="63"/>
        <v>304.95999999999998</v>
      </c>
      <c r="BB121">
        <f t="shared" si="64"/>
        <v>605.15499999999997</v>
      </c>
      <c r="BC121">
        <f t="shared" si="65"/>
        <v>215.8545</v>
      </c>
      <c r="BD121">
        <f t="shared" si="66"/>
        <v>48</v>
      </c>
      <c r="BE121">
        <f t="shared" si="67"/>
        <v>1</v>
      </c>
      <c r="BF121">
        <f t="shared" si="68"/>
        <v>0</v>
      </c>
    </row>
    <row r="122" spans="3:58" x14ac:dyDescent="0.25">
      <c r="C122" t="s">
        <v>130</v>
      </c>
      <c r="D122">
        <v>7.4</v>
      </c>
      <c r="E122">
        <v>942</v>
      </c>
      <c r="F122">
        <v>14.3</v>
      </c>
      <c r="G122">
        <v>348000</v>
      </c>
      <c r="H122">
        <v>7770</v>
      </c>
      <c r="I122">
        <v>19.2</v>
      </c>
      <c r="J122">
        <v>18.7</v>
      </c>
      <c r="K122">
        <v>14000</v>
      </c>
      <c r="L122">
        <v>7.42</v>
      </c>
      <c r="M122">
        <v>348000</v>
      </c>
      <c r="N122">
        <v>7770</v>
      </c>
      <c r="O122">
        <v>19.2</v>
      </c>
      <c r="P122">
        <v>18.7</v>
      </c>
      <c r="Q122">
        <v>14000</v>
      </c>
      <c r="R122">
        <v>7.42</v>
      </c>
      <c r="S122">
        <v>12.2</v>
      </c>
      <c r="T122">
        <v>63.5</v>
      </c>
      <c r="U122">
        <v>63.5</v>
      </c>
      <c r="V122">
        <v>7.94</v>
      </c>
      <c r="W122">
        <f t="shared" si="37"/>
        <v>18.7</v>
      </c>
      <c r="X122">
        <f t="shared" si="38"/>
        <v>44.8</v>
      </c>
      <c r="Y122">
        <f t="shared" si="39"/>
        <v>942</v>
      </c>
      <c r="Z122">
        <f t="shared" si="40"/>
        <v>211.95000000000002</v>
      </c>
      <c r="AA122">
        <f t="shared" si="41"/>
        <v>105.97500000000001</v>
      </c>
      <c r="AB122">
        <f t="shared" si="42"/>
        <v>7.94</v>
      </c>
      <c r="AC122">
        <f t="shared" si="43"/>
        <v>10</v>
      </c>
      <c r="AD122">
        <f t="shared" si="44"/>
        <v>5.94</v>
      </c>
      <c r="AE122">
        <f t="shared" si="45"/>
        <v>5</v>
      </c>
      <c r="AF122">
        <v>8</v>
      </c>
      <c r="AG122">
        <f t="shared" si="46"/>
        <v>6</v>
      </c>
      <c r="AH122">
        <f t="shared" si="47"/>
        <v>0.94500000000000006</v>
      </c>
      <c r="AI122">
        <f t="shared" si="48"/>
        <v>1.43</v>
      </c>
      <c r="AJ122">
        <f t="shared" si="49"/>
        <v>0.94500000000000006</v>
      </c>
      <c r="AK122">
        <f t="shared" si="50"/>
        <v>51</v>
      </c>
      <c r="AL122">
        <f t="shared" si="51"/>
        <v>24</v>
      </c>
      <c r="AM122">
        <f t="shared" si="52"/>
        <v>180</v>
      </c>
      <c r="AN122">
        <f t="shared" si="53"/>
        <v>15</v>
      </c>
      <c r="AO122">
        <f t="shared" si="54"/>
        <v>36</v>
      </c>
      <c r="AP122">
        <f t="shared" si="55"/>
        <v>0</v>
      </c>
      <c r="AQ122">
        <f t="shared" si="56"/>
        <v>36</v>
      </c>
      <c r="AR122">
        <f t="shared" si="57"/>
        <v>24</v>
      </c>
      <c r="AS122">
        <f t="shared" si="58"/>
        <v>24</v>
      </c>
      <c r="AT122">
        <f t="shared" si="59"/>
        <v>36</v>
      </c>
      <c r="AU122">
        <f t="shared" si="35"/>
        <v>1</v>
      </c>
      <c r="AV122">
        <f t="shared" si="60"/>
        <v>1</v>
      </c>
      <c r="AW122">
        <f t="shared" si="61"/>
        <v>1</v>
      </c>
      <c r="AX122">
        <f t="shared" si="69"/>
        <v>0.48</v>
      </c>
      <c r="AY122">
        <v>0.8</v>
      </c>
      <c r="AZ122">
        <f t="shared" si="62"/>
        <v>0</v>
      </c>
      <c r="BA122">
        <f t="shared" si="63"/>
        <v>285.84000000000003</v>
      </c>
      <c r="BB122">
        <f t="shared" si="64"/>
        <v>504.19</v>
      </c>
      <c r="BC122">
        <f t="shared" si="65"/>
        <v>183.41399999999999</v>
      </c>
      <c r="BD122">
        <f t="shared" si="66"/>
        <v>48</v>
      </c>
      <c r="BE122">
        <f t="shared" si="67"/>
        <v>1</v>
      </c>
      <c r="BF122">
        <f t="shared" si="68"/>
        <v>0</v>
      </c>
    </row>
    <row r="123" spans="3:58" x14ac:dyDescent="0.25">
      <c r="C123" t="s">
        <v>131</v>
      </c>
      <c r="D123">
        <v>6.1</v>
      </c>
      <c r="E123">
        <v>768</v>
      </c>
      <c r="F123">
        <v>12.7</v>
      </c>
      <c r="G123">
        <v>288000</v>
      </c>
      <c r="H123">
        <v>6340</v>
      </c>
      <c r="I123">
        <v>19.399999999999999</v>
      </c>
      <c r="J123">
        <v>18.100000000000001</v>
      </c>
      <c r="K123">
        <v>11400</v>
      </c>
      <c r="L123">
        <v>6.05</v>
      </c>
      <c r="M123">
        <v>288000</v>
      </c>
      <c r="N123">
        <v>6340</v>
      </c>
      <c r="O123">
        <v>19.399999999999999</v>
      </c>
      <c r="P123">
        <v>18.100000000000001</v>
      </c>
      <c r="Q123">
        <v>11400</v>
      </c>
      <c r="R123">
        <v>6.05</v>
      </c>
      <c r="S123">
        <v>12.2</v>
      </c>
      <c r="T123">
        <v>63.5</v>
      </c>
      <c r="U123">
        <v>63.5</v>
      </c>
      <c r="V123">
        <v>6.35</v>
      </c>
      <c r="W123">
        <f t="shared" si="37"/>
        <v>18.100000000000001</v>
      </c>
      <c r="X123">
        <f t="shared" si="38"/>
        <v>45.4</v>
      </c>
      <c r="Y123">
        <f t="shared" si="39"/>
        <v>768</v>
      </c>
      <c r="Z123">
        <f t="shared" si="40"/>
        <v>172.8</v>
      </c>
      <c r="AA123">
        <f t="shared" si="41"/>
        <v>86.4</v>
      </c>
      <c r="AB123">
        <f t="shared" si="42"/>
        <v>6.35</v>
      </c>
      <c r="AC123">
        <f t="shared" si="43"/>
        <v>10</v>
      </c>
      <c r="AD123">
        <f t="shared" si="44"/>
        <v>4.3499999999999996</v>
      </c>
      <c r="AE123">
        <f t="shared" si="45"/>
        <v>5</v>
      </c>
      <c r="AF123">
        <v>8</v>
      </c>
      <c r="AG123">
        <f t="shared" si="46"/>
        <v>5</v>
      </c>
      <c r="AH123">
        <f t="shared" si="47"/>
        <v>0.78749999999999998</v>
      </c>
      <c r="AI123">
        <f t="shared" si="48"/>
        <v>1.1399999999999999</v>
      </c>
      <c r="AJ123">
        <f t="shared" si="49"/>
        <v>0.78749999999999998</v>
      </c>
      <c r="AK123">
        <f t="shared" si="50"/>
        <v>61</v>
      </c>
      <c r="AL123">
        <f t="shared" si="51"/>
        <v>20</v>
      </c>
      <c r="AM123">
        <f t="shared" si="52"/>
        <v>150</v>
      </c>
      <c r="AN123">
        <f t="shared" si="53"/>
        <v>17</v>
      </c>
      <c r="AO123">
        <f t="shared" si="54"/>
        <v>44</v>
      </c>
      <c r="AP123">
        <f t="shared" si="55"/>
        <v>0</v>
      </c>
      <c r="AQ123">
        <f t="shared" si="56"/>
        <v>44</v>
      </c>
      <c r="AR123">
        <f t="shared" si="57"/>
        <v>20</v>
      </c>
      <c r="AS123">
        <f t="shared" si="58"/>
        <v>20</v>
      </c>
      <c r="AT123">
        <f t="shared" si="59"/>
        <v>44</v>
      </c>
      <c r="AU123">
        <f t="shared" si="35"/>
        <v>1</v>
      </c>
      <c r="AV123">
        <f t="shared" si="60"/>
        <v>1</v>
      </c>
      <c r="AW123">
        <f t="shared" si="61"/>
        <v>1</v>
      </c>
      <c r="AX123">
        <f t="shared" si="69"/>
        <v>0.59</v>
      </c>
      <c r="AY123">
        <v>0.8</v>
      </c>
      <c r="AZ123">
        <f t="shared" si="62"/>
        <v>0</v>
      </c>
      <c r="BA123">
        <f t="shared" si="63"/>
        <v>279.39999999999998</v>
      </c>
      <c r="BB123">
        <f t="shared" si="64"/>
        <v>403.22499999999997</v>
      </c>
      <c r="BC123">
        <f t="shared" si="65"/>
        <v>152.4</v>
      </c>
      <c r="BD123">
        <f t="shared" si="66"/>
        <v>48</v>
      </c>
      <c r="BE123">
        <f t="shared" si="67"/>
        <v>1</v>
      </c>
      <c r="BF123">
        <f t="shared" si="68"/>
        <v>0</v>
      </c>
    </row>
    <row r="124" spans="3:58" x14ac:dyDescent="0.25">
      <c r="C124" t="s">
        <v>132</v>
      </c>
      <c r="D124">
        <v>4.5999999999999996</v>
      </c>
      <c r="E124">
        <v>581</v>
      </c>
      <c r="F124">
        <v>11.1</v>
      </c>
      <c r="G124">
        <v>223000</v>
      </c>
      <c r="H124">
        <v>4830</v>
      </c>
      <c r="I124">
        <v>19.600000000000001</v>
      </c>
      <c r="J124">
        <v>17.399999999999999</v>
      </c>
      <c r="K124">
        <v>8670</v>
      </c>
      <c r="L124">
        <v>4.57</v>
      </c>
      <c r="M124">
        <v>223000</v>
      </c>
      <c r="N124">
        <v>4830</v>
      </c>
      <c r="O124">
        <v>19.600000000000001</v>
      </c>
      <c r="P124">
        <v>17.399999999999999</v>
      </c>
      <c r="Q124">
        <v>8670</v>
      </c>
      <c r="R124">
        <v>4.57</v>
      </c>
      <c r="S124">
        <v>12.2</v>
      </c>
      <c r="T124">
        <v>63.5</v>
      </c>
      <c r="U124">
        <v>63.5</v>
      </c>
      <c r="V124">
        <v>4.76</v>
      </c>
      <c r="W124">
        <f t="shared" si="37"/>
        <v>17.399999999999999</v>
      </c>
      <c r="X124">
        <f t="shared" si="38"/>
        <v>46.1</v>
      </c>
      <c r="Y124">
        <f t="shared" si="39"/>
        <v>581</v>
      </c>
      <c r="Z124">
        <f t="shared" si="40"/>
        <v>130.72499999999999</v>
      </c>
      <c r="AA124">
        <f t="shared" si="41"/>
        <v>65.362499999999997</v>
      </c>
      <c r="AB124">
        <f t="shared" si="42"/>
        <v>4.76</v>
      </c>
      <c r="AC124">
        <f t="shared" si="43"/>
        <v>10</v>
      </c>
      <c r="AD124">
        <f t="shared" si="44"/>
        <v>4.76</v>
      </c>
      <c r="AE124">
        <f t="shared" si="45"/>
        <v>3</v>
      </c>
      <c r="AF124">
        <v>8</v>
      </c>
      <c r="AG124">
        <f t="shared" si="46"/>
        <v>5</v>
      </c>
      <c r="AH124">
        <f t="shared" si="47"/>
        <v>0.78749999999999998</v>
      </c>
      <c r="AI124">
        <f t="shared" si="48"/>
        <v>0.86</v>
      </c>
      <c r="AJ124">
        <f t="shared" si="49"/>
        <v>0.78749999999999998</v>
      </c>
      <c r="AK124">
        <f t="shared" si="50"/>
        <v>61</v>
      </c>
      <c r="AL124">
        <f t="shared" si="51"/>
        <v>20</v>
      </c>
      <c r="AM124">
        <f t="shared" si="52"/>
        <v>150</v>
      </c>
      <c r="AN124">
        <f t="shared" si="53"/>
        <v>17</v>
      </c>
      <c r="AO124">
        <f t="shared" si="54"/>
        <v>44</v>
      </c>
      <c r="AP124">
        <f t="shared" si="55"/>
        <v>0</v>
      </c>
      <c r="AQ124">
        <f t="shared" si="56"/>
        <v>44</v>
      </c>
      <c r="AR124">
        <f t="shared" si="57"/>
        <v>20</v>
      </c>
      <c r="AS124">
        <f t="shared" si="58"/>
        <v>20</v>
      </c>
      <c r="AT124">
        <f t="shared" si="59"/>
        <v>44</v>
      </c>
      <c r="AU124">
        <f t="shared" si="35"/>
        <v>1</v>
      </c>
      <c r="AV124">
        <f t="shared" si="60"/>
        <v>1</v>
      </c>
      <c r="AW124">
        <f t="shared" si="61"/>
        <v>1</v>
      </c>
      <c r="AX124">
        <f t="shared" si="69"/>
        <v>0.6</v>
      </c>
      <c r="AY124">
        <v>0.8</v>
      </c>
      <c r="AZ124">
        <f t="shared" si="62"/>
        <v>0</v>
      </c>
      <c r="BA124">
        <f t="shared" si="63"/>
        <v>209.44</v>
      </c>
      <c r="BB124">
        <f t="shared" si="64"/>
        <v>302.26</v>
      </c>
      <c r="BC124">
        <f t="shared" si="65"/>
        <v>114.24</v>
      </c>
      <c r="BD124">
        <f t="shared" si="66"/>
        <v>48</v>
      </c>
      <c r="BE124">
        <f t="shared" si="67"/>
        <v>1</v>
      </c>
      <c r="BF124">
        <f t="shared" si="68"/>
        <v>0</v>
      </c>
    </row>
    <row r="125" spans="3:58" x14ac:dyDescent="0.25">
      <c r="C125" t="s">
        <v>133</v>
      </c>
      <c r="D125">
        <v>7.9</v>
      </c>
      <c r="E125">
        <v>1000</v>
      </c>
      <c r="F125">
        <v>15.9</v>
      </c>
      <c r="G125">
        <v>380000</v>
      </c>
      <c r="H125">
        <v>8950</v>
      </c>
      <c r="I125">
        <v>19.5</v>
      </c>
      <c r="J125">
        <v>21</v>
      </c>
      <c r="K125">
        <v>16100.000000000002</v>
      </c>
      <c r="L125">
        <v>11</v>
      </c>
      <c r="M125">
        <v>214000</v>
      </c>
      <c r="N125">
        <v>5920</v>
      </c>
      <c r="O125">
        <v>14.6</v>
      </c>
      <c r="P125">
        <v>14.7</v>
      </c>
      <c r="Q125">
        <v>10800</v>
      </c>
      <c r="R125">
        <v>7.87</v>
      </c>
      <c r="S125">
        <v>10.6</v>
      </c>
      <c r="T125">
        <v>63.5</v>
      </c>
      <c r="U125">
        <v>50.8</v>
      </c>
      <c r="V125">
        <v>9.5299999999999994</v>
      </c>
      <c r="W125">
        <f t="shared" si="37"/>
        <v>21</v>
      </c>
      <c r="X125">
        <f t="shared" si="38"/>
        <v>42.5</v>
      </c>
      <c r="Y125">
        <f t="shared" si="39"/>
        <v>1000</v>
      </c>
      <c r="Z125">
        <f t="shared" si="40"/>
        <v>225</v>
      </c>
      <c r="AA125">
        <f t="shared" si="41"/>
        <v>112.5</v>
      </c>
      <c r="AB125">
        <f t="shared" si="42"/>
        <v>9.5299999999999994</v>
      </c>
      <c r="AC125">
        <f t="shared" si="43"/>
        <v>10</v>
      </c>
      <c r="AD125">
        <f t="shared" si="44"/>
        <v>7.5299999999999994</v>
      </c>
      <c r="AE125">
        <f t="shared" si="45"/>
        <v>5</v>
      </c>
      <c r="AF125">
        <v>8</v>
      </c>
      <c r="AG125">
        <f t="shared" si="46"/>
        <v>8</v>
      </c>
      <c r="AH125">
        <f t="shared" si="47"/>
        <v>1.26</v>
      </c>
      <c r="AI125">
        <f t="shared" si="48"/>
        <v>1.72</v>
      </c>
      <c r="AJ125">
        <f t="shared" si="49"/>
        <v>1.26</v>
      </c>
      <c r="AK125">
        <f t="shared" si="50"/>
        <v>38</v>
      </c>
      <c r="AL125">
        <f t="shared" si="51"/>
        <v>32</v>
      </c>
      <c r="AM125">
        <f t="shared" si="52"/>
        <v>240</v>
      </c>
      <c r="AN125">
        <f t="shared" si="53"/>
        <v>13</v>
      </c>
      <c r="AO125">
        <f t="shared" si="54"/>
        <v>25</v>
      </c>
      <c r="AP125">
        <f t="shared" si="55"/>
        <v>0</v>
      </c>
      <c r="AQ125">
        <f t="shared" si="56"/>
        <v>32</v>
      </c>
      <c r="AR125">
        <f t="shared" si="57"/>
        <v>32</v>
      </c>
      <c r="AS125">
        <f t="shared" si="58"/>
        <v>32</v>
      </c>
      <c r="AT125">
        <f t="shared" si="59"/>
        <v>32</v>
      </c>
      <c r="AU125">
        <f t="shared" si="35"/>
        <v>1</v>
      </c>
      <c r="AV125">
        <f t="shared" si="60"/>
        <v>1</v>
      </c>
      <c r="AW125">
        <f t="shared" si="61"/>
        <v>1</v>
      </c>
      <c r="AX125">
        <f t="shared" si="69"/>
        <v>0.41</v>
      </c>
      <c r="AY125">
        <v>0.8</v>
      </c>
      <c r="AZ125">
        <f t="shared" si="62"/>
        <v>0</v>
      </c>
      <c r="BA125">
        <f t="shared" si="63"/>
        <v>304.95999999999998</v>
      </c>
      <c r="BB125">
        <f t="shared" si="64"/>
        <v>605.15499999999997</v>
      </c>
      <c r="BC125">
        <f t="shared" si="65"/>
        <v>215.8545</v>
      </c>
      <c r="BD125">
        <f t="shared" si="66"/>
        <v>48</v>
      </c>
      <c r="BE125">
        <f t="shared" si="67"/>
        <v>1</v>
      </c>
      <c r="BF125">
        <f t="shared" si="68"/>
        <v>0</v>
      </c>
    </row>
    <row r="126" spans="3:58" x14ac:dyDescent="0.25">
      <c r="C126" t="s">
        <v>134</v>
      </c>
      <c r="D126">
        <v>6.7</v>
      </c>
      <c r="E126">
        <v>852</v>
      </c>
      <c r="F126">
        <v>14.3</v>
      </c>
      <c r="G126">
        <v>329000</v>
      </c>
      <c r="H126">
        <v>7620</v>
      </c>
      <c r="I126">
        <v>19.7</v>
      </c>
      <c r="J126">
        <v>20.399999999999999</v>
      </c>
      <c r="K126">
        <v>13700</v>
      </c>
      <c r="L126">
        <v>9.86</v>
      </c>
      <c r="M126">
        <v>186000</v>
      </c>
      <c r="N126">
        <v>5060</v>
      </c>
      <c r="O126">
        <v>14.8</v>
      </c>
      <c r="P126">
        <v>14.1</v>
      </c>
      <c r="Q126">
        <v>9130</v>
      </c>
      <c r="R126">
        <v>6.71</v>
      </c>
      <c r="S126">
        <v>10.7</v>
      </c>
      <c r="T126">
        <v>63.5</v>
      </c>
      <c r="U126">
        <v>50.8</v>
      </c>
      <c r="V126">
        <v>7.94</v>
      </c>
      <c r="W126">
        <f t="shared" si="37"/>
        <v>20.399999999999999</v>
      </c>
      <c r="X126">
        <f t="shared" si="38"/>
        <v>43.1</v>
      </c>
      <c r="Y126">
        <f t="shared" si="39"/>
        <v>852</v>
      </c>
      <c r="Z126">
        <f t="shared" si="40"/>
        <v>191.70000000000002</v>
      </c>
      <c r="AA126">
        <f t="shared" si="41"/>
        <v>95.850000000000009</v>
      </c>
      <c r="AB126">
        <f t="shared" si="42"/>
        <v>7.94</v>
      </c>
      <c r="AC126">
        <f t="shared" si="43"/>
        <v>10</v>
      </c>
      <c r="AD126">
        <f t="shared" si="44"/>
        <v>5.94</v>
      </c>
      <c r="AE126">
        <f t="shared" si="45"/>
        <v>5</v>
      </c>
      <c r="AF126">
        <v>8</v>
      </c>
      <c r="AG126">
        <f t="shared" si="46"/>
        <v>6</v>
      </c>
      <c r="AH126">
        <f t="shared" si="47"/>
        <v>0.94500000000000006</v>
      </c>
      <c r="AI126">
        <f t="shared" si="48"/>
        <v>1.43</v>
      </c>
      <c r="AJ126">
        <f t="shared" si="49"/>
        <v>0.94500000000000006</v>
      </c>
      <c r="AK126">
        <f t="shared" si="50"/>
        <v>51</v>
      </c>
      <c r="AL126">
        <f t="shared" si="51"/>
        <v>24</v>
      </c>
      <c r="AM126">
        <f t="shared" si="52"/>
        <v>180</v>
      </c>
      <c r="AN126">
        <f t="shared" si="53"/>
        <v>16</v>
      </c>
      <c r="AO126">
        <f t="shared" si="54"/>
        <v>35</v>
      </c>
      <c r="AP126">
        <f t="shared" si="55"/>
        <v>0</v>
      </c>
      <c r="AQ126">
        <f t="shared" si="56"/>
        <v>35</v>
      </c>
      <c r="AR126">
        <f t="shared" si="57"/>
        <v>24</v>
      </c>
      <c r="AS126">
        <f t="shared" si="58"/>
        <v>24</v>
      </c>
      <c r="AT126">
        <f t="shared" si="59"/>
        <v>35</v>
      </c>
      <c r="AU126">
        <f t="shared" si="35"/>
        <v>1</v>
      </c>
      <c r="AV126">
        <f t="shared" si="60"/>
        <v>1</v>
      </c>
      <c r="AW126">
        <f t="shared" si="61"/>
        <v>1</v>
      </c>
      <c r="AX126">
        <f t="shared" si="69"/>
        <v>0.6</v>
      </c>
      <c r="AY126">
        <v>0.8</v>
      </c>
      <c r="AZ126">
        <f t="shared" si="62"/>
        <v>0</v>
      </c>
      <c r="BA126">
        <f t="shared" si="63"/>
        <v>277.90000000000003</v>
      </c>
      <c r="BB126">
        <f t="shared" si="64"/>
        <v>504.19</v>
      </c>
      <c r="BC126">
        <f t="shared" si="65"/>
        <v>182.52074999999999</v>
      </c>
      <c r="BD126">
        <f t="shared" si="66"/>
        <v>48</v>
      </c>
      <c r="BE126">
        <f t="shared" si="67"/>
        <v>1</v>
      </c>
      <c r="BF126">
        <f t="shared" si="68"/>
        <v>0</v>
      </c>
    </row>
    <row r="127" spans="3:58" x14ac:dyDescent="0.25">
      <c r="C127" t="s">
        <v>135</v>
      </c>
      <c r="D127">
        <v>5.4</v>
      </c>
      <c r="E127">
        <v>690</v>
      </c>
      <c r="F127">
        <v>12.7</v>
      </c>
      <c r="G127">
        <v>273000</v>
      </c>
      <c r="H127">
        <v>6240</v>
      </c>
      <c r="I127">
        <v>19.899999999999999</v>
      </c>
      <c r="J127">
        <v>19.8</v>
      </c>
      <c r="K127">
        <v>11300</v>
      </c>
      <c r="L127">
        <v>9.14</v>
      </c>
      <c r="M127">
        <v>155000</v>
      </c>
      <c r="N127">
        <v>4150</v>
      </c>
      <c r="O127">
        <v>15</v>
      </c>
      <c r="P127">
        <v>13.5</v>
      </c>
      <c r="Q127">
        <v>7440</v>
      </c>
      <c r="R127">
        <v>5.44</v>
      </c>
      <c r="S127">
        <v>10.7</v>
      </c>
      <c r="T127">
        <v>63.5</v>
      </c>
      <c r="U127">
        <v>50.8</v>
      </c>
      <c r="V127">
        <v>6.35</v>
      </c>
      <c r="W127">
        <f t="shared" si="37"/>
        <v>19.8</v>
      </c>
      <c r="X127">
        <f t="shared" si="38"/>
        <v>43.7</v>
      </c>
      <c r="Y127">
        <f t="shared" si="39"/>
        <v>690</v>
      </c>
      <c r="Z127">
        <f t="shared" si="40"/>
        <v>155.25</v>
      </c>
      <c r="AA127">
        <f t="shared" si="41"/>
        <v>77.625</v>
      </c>
      <c r="AB127">
        <f t="shared" si="42"/>
        <v>6.35</v>
      </c>
      <c r="AC127">
        <f t="shared" si="43"/>
        <v>10</v>
      </c>
      <c r="AD127">
        <f t="shared" si="44"/>
        <v>4.3499999999999996</v>
      </c>
      <c r="AE127">
        <f t="shared" si="45"/>
        <v>5</v>
      </c>
      <c r="AF127">
        <v>8</v>
      </c>
      <c r="AG127">
        <f t="shared" si="46"/>
        <v>5</v>
      </c>
      <c r="AH127">
        <f t="shared" si="47"/>
        <v>0.78749999999999998</v>
      </c>
      <c r="AI127">
        <f t="shared" si="48"/>
        <v>1.1399999999999999</v>
      </c>
      <c r="AJ127">
        <f t="shared" si="49"/>
        <v>0.78749999999999998</v>
      </c>
      <c r="AK127">
        <f t="shared" si="50"/>
        <v>61</v>
      </c>
      <c r="AL127">
        <f t="shared" si="51"/>
        <v>20</v>
      </c>
      <c r="AM127">
        <f t="shared" si="52"/>
        <v>150</v>
      </c>
      <c r="AN127">
        <f t="shared" si="53"/>
        <v>19</v>
      </c>
      <c r="AO127">
        <f t="shared" si="54"/>
        <v>42</v>
      </c>
      <c r="AP127">
        <f t="shared" si="55"/>
        <v>0</v>
      </c>
      <c r="AQ127">
        <f t="shared" si="56"/>
        <v>42</v>
      </c>
      <c r="AR127">
        <f t="shared" si="57"/>
        <v>20</v>
      </c>
      <c r="AS127">
        <f t="shared" si="58"/>
        <v>20</v>
      </c>
      <c r="AT127">
        <f t="shared" si="59"/>
        <v>42</v>
      </c>
      <c r="AU127">
        <f t="shared" si="35"/>
        <v>1</v>
      </c>
      <c r="AV127">
        <f t="shared" si="60"/>
        <v>1</v>
      </c>
      <c r="AW127">
        <f t="shared" si="61"/>
        <v>1</v>
      </c>
      <c r="AX127">
        <f t="shared" si="69"/>
        <v>0.68</v>
      </c>
      <c r="AY127">
        <v>0.8</v>
      </c>
      <c r="AZ127">
        <f t="shared" si="62"/>
        <v>0</v>
      </c>
      <c r="BA127">
        <f t="shared" si="63"/>
        <v>266.7</v>
      </c>
      <c r="BB127">
        <f t="shared" si="64"/>
        <v>403.22499999999997</v>
      </c>
      <c r="BC127">
        <f t="shared" si="65"/>
        <v>150.97125</v>
      </c>
      <c r="BD127">
        <f t="shared" si="66"/>
        <v>48</v>
      </c>
      <c r="BE127">
        <f t="shared" si="67"/>
        <v>1</v>
      </c>
      <c r="BF127">
        <f t="shared" si="68"/>
        <v>0</v>
      </c>
    </row>
    <row r="128" spans="3:58" x14ac:dyDescent="0.25">
      <c r="C128" t="s">
        <v>136</v>
      </c>
      <c r="D128">
        <v>4.2</v>
      </c>
      <c r="E128">
        <v>528</v>
      </c>
      <c r="F128">
        <v>11.1</v>
      </c>
      <c r="G128">
        <v>213000</v>
      </c>
      <c r="H128">
        <v>4800</v>
      </c>
      <c r="I128">
        <v>20.100000000000001</v>
      </c>
      <c r="J128">
        <v>19.2</v>
      </c>
      <c r="K128">
        <v>8670</v>
      </c>
      <c r="L128">
        <v>8.1</v>
      </c>
      <c r="M128">
        <v>122000</v>
      </c>
      <c r="N128">
        <v>3200</v>
      </c>
      <c r="O128">
        <v>15.2</v>
      </c>
      <c r="P128">
        <v>12.9</v>
      </c>
      <c r="Q128">
        <v>5690</v>
      </c>
      <c r="R128">
        <v>4.17</v>
      </c>
      <c r="S128">
        <v>10.8</v>
      </c>
      <c r="T128">
        <v>63.5</v>
      </c>
      <c r="U128">
        <v>50.8</v>
      </c>
      <c r="V128">
        <v>4.76</v>
      </c>
      <c r="W128">
        <f t="shared" si="37"/>
        <v>19.2</v>
      </c>
      <c r="X128">
        <f t="shared" si="38"/>
        <v>44.3</v>
      </c>
      <c r="Y128">
        <f t="shared" si="39"/>
        <v>528</v>
      </c>
      <c r="Z128">
        <f t="shared" si="40"/>
        <v>118.8</v>
      </c>
      <c r="AA128">
        <f t="shared" si="41"/>
        <v>59.4</v>
      </c>
      <c r="AB128">
        <f t="shared" si="42"/>
        <v>4.76</v>
      </c>
      <c r="AC128">
        <f t="shared" si="43"/>
        <v>10</v>
      </c>
      <c r="AD128">
        <f t="shared" si="44"/>
        <v>4.76</v>
      </c>
      <c r="AE128">
        <f t="shared" si="45"/>
        <v>3</v>
      </c>
      <c r="AF128">
        <v>8</v>
      </c>
      <c r="AG128">
        <f t="shared" si="46"/>
        <v>5</v>
      </c>
      <c r="AH128">
        <f t="shared" si="47"/>
        <v>0.78749999999999998</v>
      </c>
      <c r="AI128">
        <f t="shared" si="48"/>
        <v>0.86</v>
      </c>
      <c r="AJ128">
        <f t="shared" si="49"/>
        <v>0.78749999999999998</v>
      </c>
      <c r="AK128">
        <f t="shared" si="50"/>
        <v>61</v>
      </c>
      <c r="AL128">
        <f t="shared" si="51"/>
        <v>20</v>
      </c>
      <c r="AM128">
        <f t="shared" si="52"/>
        <v>150</v>
      </c>
      <c r="AN128">
        <f t="shared" si="53"/>
        <v>18</v>
      </c>
      <c r="AO128">
        <f t="shared" si="54"/>
        <v>43</v>
      </c>
      <c r="AP128">
        <f t="shared" si="55"/>
        <v>0</v>
      </c>
      <c r="AQ128">
        <f t="shared" si="56"/>
        <v>43</v>
      </c>
      <c r="AR128">
        <f t="shared" si="57"/>
        <v>20</v>
      </c>
      <c r="AS128">
        <f t="shared" si="58"/>
        <v>20</v>
      </c>
      <c r="AT128">
        <f t="shared" si="59"/>
        <v>43</v>
      </c>
      <c r="AU128">
        <f t="shared" si="35"/>
        <v>1</v>
      </c>
      <c r="AV128">
        <f t="shared" si="60"/>
        <v>1</v>
      </c>
      <c r="AW128">
        <f t="shared" si="61"/>
        <v>1</v>
      </c>
      <c r="AX128">
        <f t="shared" si="69"/>
        <v>0.7</v>
      </c>
      <c r="AY128">
        <v>0.8</v>
      </c>
      <c r="AZ128">
        <f t="shared" si="62"/>
        <v>0</v>
      </c>
      <c r="BA128">
        <f t="shared" si="63"/>
        <v>204.67999999999998</v>
      </c>
      <c r="BB128">
        <f t="shared" si="64"/>
        <v>302.26</v>
      </c>
      <c r="BC128">
        <f t="shared" si="65"/>
        <v>113.7045</v>
      </c>
      <c r="BD128">
        <f t="shared" si="66"/>
        <v>48</v>
      </c>
      <c r="BE128">
        <f t="shared" si="67"/>
        <v>1</v>
      </c>
      <c r="BF128">
        <f t="shared" si="68"/>
        <v>0</v>
      </c>
    </row>
    <row r="129" spans="3:58" x14ac:dyDescent="0.25">
      <c r="C129" t="s">
        <v>137</v>
      </c>
      <c r="D129">
        <v>4.8</v>
      </c>
      <c r="E129">
        <v>611</v>
      </c>
      <c r="F129">
        <v>12.7</v>
      </c>
      <c r="G129">
        <v>247000</v>
      </c>
      <c r="H129">
        <v>5960</v>
      </c>
      <c r="I129">
        <v>20.100000000000001</v>
      </c>
      <c r="J129">
        <v>22</v>
      </c>
      <c r="K129">
        <v>10600</v>
      </c>
      <c r="L129">
        <v>15.4</v>
      </c>
      <c r="M129">
        <v>66600</v>
      </c>
      <c r="N129">
        <v>2330</v>
      </c>
      <c r="O129">
        <v>10.4</v>
      </c>
      <c r="P129">
        <v>9.4499999999999993</v>
      </c>
      <c r="Q129">
        <v>4280</v>
      </c>
      <c r="R129">
        <v>4.8</v>
      </c>
      <c r="S129">
        <v>8.15</v>
      </c>
      <c r="T129">
        <v>63.5</v>
      </c>
      <c r="U129">
        <v>38.1</v>
      </c>
      <c r="V129">
        <v>6.35</v>
      </c>
      <c r="W129">
        <f t="shared" si="37"/>
        <v>22</v>
      </c>
      <c r="X129">
        <f t="shared" si="38"/>
        <v>41.5</v>
      </c>
      <c r="Y129">
        <f t="shared" si="39"/>
        <v>611</v>
      </c>
      <c r="Z129">
        <f t="shared" si="40"/>
        <v>137.47499999999999</v>
      </c>
      <c r="AA129">
        <f t="shared" si="41"/>
        <v>68.737499999999997</v>
      </c>
      <c r="AB129">
        <f t="shared" si="42"/>
        <v>6.35</v>
      </c>
      <c r="AC129">
        <f t="shared" si="43"/>
        <v>10</v>
      </c>
      <c r="AD129">
        <f t="shared" si="44"/>
        <v>4.3499999999999996</v>
      </c>
      <c r="AE129">
        <f t="shared" si="45"/>
        <v>5</v>
      </c>
      <c r="AF129">
        <v>8</v>
      </c>
      <c r="AG129">
        <f t="shared" si="46"/>
        <v>5</v>
      </c>
      <c r="AH129">
        <f t="shared" si="47"/>
        <v>0.78749999999999998</v>
      </c>
      <c r="AI129">
        <f t="shared" si="48"/>
        <v>1.1399999999999999</v>
      </c>
      <c r="AJ129">
        <f t="shared" si="49"/>
        <v>0.78749999999999998</v>
      </c>
      <c r="AK129">
        <f t="shared" si="50"/>
        <v>61</v>
      </c>
      <c r="AL129">
        <f t="shared" si="51"/>
        <v>20</v>
      </c>
      <c r="AM129">
        <f t="shared" si="52"/>
        <v>150</v>
      </c>
      <c r="AN129">
        <f t="shared" si="53"/>
        <v>21</v>
      </c>
      <c r="AO129">
        <f t="shared" si="54"/>
        <v>40</v>
      </c>
      <c r="AP129">
        <f t="shared" si="55"/>
        <v>0</v>
      </c>
      <c r="AQ129">
        <f t="shared" si="56"/>
        <v>40</v>
      </c>
      <c r="AR129">
        <f t="shared" si="57"/>
        <v>21</v>
      </c>
      <c r="AS129">
        <f t="shared" si="58"/>
        <v>21</v>
      </c>
      <c r="AT129">
        <f t="shared" si="59"/>
        <v>40</v>
      </c>
      <c r="AU129">
        <f t="shared" si="35"/>
        <v>1</v>
      </c>
      <c r="AV129">
        <f t="shared" si="60"/>
        <v>1</v>
      </c>
      <c r="AW129">
        <f t="shared" si="61"/>
        <v>1</v>
      </c>
      <c r="AX129">
        <f t="shared" si="69"/>
        <v>0.76</v>
      </c>
      <c r="AY129">
        <v>0.8</v>
      </c>
      <c r="AZ129">
        <f t="shared" si="62"/>
        <v>0</v>
      </c>
      <c r="BA129">
        <f t="shared" si="63"/>
        <v>254</v>
      </c>
      <c r="BB129">
        <f t="shared" si="64"/>
        <v>403.22499999999997</v>
      </c>
      <c r="BC129">
        <f t="shared" si="65"/>
        <v>149.54249999999999</v>
      </c>
      <c r="BD129">
        <f t="shared" si="66"/>
        <v>48</v>
      </c>
      <c r="BE129">
        <f t="shared" si="67"/>
        <v>1</v>
      </c>
      <c r="BF129">
        <f t="shared" si="68"/>
        <v>0</v>
      </c>
    </row>
    <row r="130" spans="3:58" x14ac:dyDescent="0.25">
      <c r="C130" t="s">
        <v>138</v>
      </c>
      <c r="D130">
        <v>3.6</v>
      </c>
      <c r="E130">
        <v>467</v>
      </c>
      <c r="F130">
        <v>11.1</v>
      </c>
      <c r="G130">
        <v>193000</v>
      </c>
      <c r="H130">
        <v>4590</v>
      </c>
      <c r="I130">
        <v>20.3</v>
      </c>
      <c r="J130">
        <v>21.3</v>
      </c>
      <c r="K130">
        <v>8140.0000000000009</v>
      </c>
      <c r="L130">
        <v>14.5</v>
      </c>
      <c r="M130">
        <v>52400</v>
      </c>
      <c r="N130">
        <v>1800</v>
      </c>
      <c r="O130">
        <v>10.6</v>
      </c>
      <c r="P130">
        <v>8.81</v>
      </c>
      <c r="Q130">
        <v>3240</v>
      </c>
      <c r="R130">
        <v>3.68</v>
      </c>
      <c r="S130">
        <v>8.23</v>
      </c>
      <c r="T130">
        <v>63.5</v>
      </c>
      <c r="U130">
        <v>38.1</v>
      </c>
      <c r="V130">
        <v>4.76</v>
      </c>
      <c r="W130">
        <f t="shared" si="37"/>
        <v>21.3</v>
      </c>
      <c r="X130">
        <f t="shared" si="38"/>
        <v>42.2</v>
      </c>
      <c r="Y130">
        <f t="shared" si="39"/>
        <v>467</v>
      </c>
      <c r="Z130">
        <f t="shared" si="40"/>
        <v>105.075</v>
      </c>
      <c r="AA130">
        <f t="shared" si="41"/>
        <v>52.537500000000001</v>
      </c>
      <c r="AB130">
        <f t="shared" si="42"/>
        <v>4.76</v>
      </c>
      <c r="AC130">
        <f t="shared" si="43"/>
        <v>10</v>
      </c>
      <c r="AD130">
        <f t="shared" si="44"/>
        <v>4.76</v>
      </c>
      <c r="AE130">
        <f t="shared" si="45"/>
        <v>3</v>
      </c>
      <c r="AF130">
        <v>8</v>
      </c>
      <c r="AG130">
        <f t="shared" si="46"/>
        <v>5</v>
      </c>
      <c r="AH130">
        <f t="shared" si="47"/>
        <v>0.78749999999999998</v>
      </c>
      <c r="AI130">
        <f t="shared" si="48"/>
        <v>0.86</v>
      </c>
      <c r="AJ130">
        <f t="shared" si="49"/>
        <v>0.78749999999999998</v>
      </c>
      <c r="AK130">
        <f t="shared" si="50"/>
        <v>61</v>
      </c>
      <c r="AL130">
        <f t="shared" si="51"/>
        <v>20</v>
      </c>
      <c r="AM130">
        <f t="shared" si="52"/>
        <v>150</v>
      </c>
      <c r="AN130">
        <f t="shared" si="53"/>
        <v>20</v>
      </c>
      <c r="AO130">
        <f t="shared" si="54"/>
        <v>41</v>
      </c>
      <c r="AP130">
        <f t="shared" si="55"/>
        <v>0</v>
      </c>
      <c r="AQ130">
        <f t="shared" si="56"/>
        <v>41</v>
      </c>
      <c r="AR130">
        <f t="shared" si="57"/>
        <v>20</v>
      </c>
      <c r="AS130">
        <f t="shared" si="58"/>
        <v>20</v>
      </c>
      <c r="AT130">
        <f t="shared" si="59"/>
        <v>41</v>
      </c>
      <c r="AU130">
        <f t="shared" si="35"/>
        <v>1</v>
      </c>
      <c r="AV130">
        <f t="shared" si="60"/>
        <v>1</v>
      </c>
      <c r="AW130">
        <f t="shared" si="61"/>
        <v>1</v>
      </c>
      <c r="AX130">
        <f t="shared" si="69"/>
        <v>0.79</v>
      </c>
      <c r="AY130">
        <v>0.8</v>
      </c>
      <c r="AZ130">
        <f t="shared" si="62"/>
        <v>0</v>
      </c>
      <c r="BA130">
        <f t="shared" si="63"/>
        <v>195.16</v>
      </c>
      <c r="BB130">
        <f t="shared" si="64"/>
        <v>302.26</v>
      </c>
      <c r="BC130">
        <f t="shared" si="65"/>
        <v>112.6335</v>
      </c>
      <c r="BD130">
        <f t="shared" si="66"/>
        <v>48</v>
      </c>
      <c r="BE130">
        <f t="shared" si="67"/>
        <v>1</v>
      </c>
      <c r="BF130">
        <f t="shared" si="68"/>
        <v>0</v>
      </c>
    </row>
    <row r="131" spans="3:58" x14ac:dyDescent="0.25">
      <c r="C131" t="s">
        <v>139</v>
      </c>
      <c r="D131">
        <v>7</v>
      </c>
      <c r="E131">
        <v>884</v>
      </c>
      <c r="F131">
        <v>15.9</v>
      </c>
      <c r="G131">
        <v>198000</v>
      </c>
      <c r="H131">
        <v>5700</v>
      </c>
      <c r="I131">
        <v>15</v>
      </c>
      <c r="J131">
        <v>16.100000000000001</v>
      </c>
      <c r="K131">
        <v>10300</v>
      </c>
      <c r="L131">
        <v>8.7100000000000009</v>
      </c>
      <c r="M131">
        <v>198000</v>
      </c>
      <c r="N131">
        <v>5700</v>
      </c>
      <c r="O131">
        <v>15</v>
      </c>
      <c r="P131">
        <v>16.100000000000001</v>
      </c>
      <c r="Q131">
        <v>10300</v>
      </c>
      <c r="R131">
        <v>8.7100000000000009</v>
      </c>
      <c r="S131">
        <v>9.8000000000000007</v>
      </c>
      <c r="T131">
        <v>50.8</v>
      </c>
      <c r="U131">
        <v>50.8</v>
      </c>
      <c r="V131">
        <v>9.5299999999999994</v>
      </c>
      <c r="W131">
        <f t="shared" si="37"/>
        <v>16.100000000000001</v>
      </c>
      <c r="X131">
        <f t="shared" si="38"/>
        <v>34.699999999999996</v>
      </c>
      <c r="Y131">
        <f t="shared" si="39"/>
        <v>884</v>
      </c>
      <c r="Z131">
        <f t="shared" si="40"/>
        <v>198.9</v>
      </c>
      <c r="AA131">
        <f t="shared" si="41"/>
        <v>99.45</v>
      </c>
      <c r="AB131">
        <f t="shared" si="42"/>
        <v>9.5299999999999994</v>
      </c>
      <c r="AC131">
        <f t="shared" si="43"/>
        <v>10</v>
      </c>
      <c r="AD131">
        <f t="shared" si="44"/>
        <v>7.5299999999999994</v>
      </c>
      <c r="AE131">
        <f t="shared" si="45"/>
        <v>5</v>
      </c>
      <c r="AF131">
        <v>8</v>
      </c>
      <c r="AG131">
        <f t="shared" si="46"/>
        <v>8</v>
      </c>
      <c r="AH131">
        <f t="shared" si="47"/>
        <v>1.26</v>
      </c>
      <c r="AI131">
        <f t="shared" si="48"/>
        <v>1.72</v>
      </c>
      <c r="AJ131">
        <f t="shared" si="49"/>
        <v>1.26</v>
      </c>
      <c r="AK131">
        <f t="shared" si="50"/>
        <v>38</v>
      </c>
      <c r="AL131">
        <f t="shared" si="51"/>
        <v>32</v>
      </c>
      <c r="AM131">
        <f t="shared" si="52"/>
        <v>240</v>
      </c>
      <c r="AN131">
        <f t="shared" si="53"/>
        <v>12</v>
      </c>
      <c r="AO131">
        <f t="shared" si="54"/>
        <v>26</v>
      </c>
      <c r="AP131">
        <f t="shared" si="55"/>
        <v>0</v>
      </c>
      <c r="AQ131">
        <f t="shared" si="56"/>
        <v>32</v>
      </c>
      <c r="AR131">
        <f t="shared" si="57"/>
        <v>32</v>
      </c>
      <c r="AS131">
        <f t="shared" si="58"/>
        <v>32</v>
      </c>
      <c r="AT131">
        <f t="shared" si="59"/>
        <v>32</v>
      </c>
      <c r="AU131">
        <f t="shared" si="35"/>
        <v>1</v>
      </c>
      <c r="AV131">
        <f t="shared" si="60"/>
        <v>1</v>
      </c>
      <c r="AW131">
        <f t="shared" si="61"/>
        <v>1</v>
      </c>
      <c r="AX131">
        <f t="shared" si="69"/>
        <v>0.38</v>
      </c>
      <c r="AY131">
        <v>0.8</v>
      </c>
      <c r="AZ131">
        <f t="shared" si="62"/>
        <v>0</v>
      </c>
      <c r="BA131">
        <f t="shared" si="63"/>
        <v>304.95999999999998</v>
      </c>
      <c r="BB131">
        <f t="shared" si="64"/>
        <v>484.12399999999997</v>
      </c>
      <c r="BC131">
        <f t="shared" si="65"/>
        <v>179.54519999999999</v>
      </c>
      <c r="BD131">
        <f t="shared" si="66"/>
        <v>48</v>
      </c>
      <c r="BE131">
        <f t="shared" si="67"/>
        <v>1</v>
      </c>
      <c r="BF131">
        <f t="shared" si="68"/>
        <v>0</v>
      </c>
    </row>
    <row r="132" spans="3:58" x14ac:dyDescent="0.25">
      <c r="C132" t="s">
        <v>140</v>
      </c>
      <c r="D132">
        <v>5.8</v>
      </c>
      <c r="E132">
        <v>748</v>
      </c>
      <c r="F132">
        <v>14.3</v>
      </c>
      <c r="G132">
        <v>172000</v>
      </c>
      <c r="H132">
        <v>4880</v>
      </c>
      <c r="I132">
        <v>15.2</v>
      </c>
      <c r="J132">
        <v>15.5</v>
      </c>
      <c r="K132">
        <v>8800</v>
      </c>
      <c r="L132">
        <v>7.37</v>
      </c>
      <c r="M132">
        <v>172000</v>
      </c>
      <c r="N132">
        <v>4880</v>
      </c>
      <c r="O132">
        <v>15.2</v>
      </c>
      <c r="P132">
        <v>15.5</v>
      </c>
      <c r="Q132">
        <v>8800</v>
      </c>
      <c r="R132">
        <v>7.37</v>
      </c>
      <c r="S132">
        <v>9.8000000000000007</v>
      </c>
      <c r="T132">
        <v>50.8</v>
      </c>
      <c r="U132">
        <v>50.8</v>
      </c>
      <c r="V132">
        <v>7.94</v>
      </c>
      <c r="W132">
        <f t="shared" si="37"/>
        <v>15.5</v>
      </c>
      <c r="X132">
        <f t="shared" si="38"/>
        <v>35.299999999999997</v>
      </c>
      <c r="Y132">
        <f t="shared" si="39"/>
        <v>748</v>
      </c>
      <c r="Z132">
        <f t="shared" si="40"/>
        <v>168.3</v>
      </c>
      <c r="AA132">
        <f t="shared" si="41"/>
        <v>84.15</v>
      </c>
      <c r="AB132">
        <f t="shared" si="42"/>
        <v>7.94</v>
      </c>
      <c r="AC132">
        <f t="shared" si="43"/>
        <v>10</v>
      </c>
      <c r="AD132">
        <f t="shared" si="44"/>
        <v>5.94</v>
      </c>
      <c r="AE132">
        <f t="shared" si="45"/>
        <v>5</v>
      </c>
      <c r="AF132">
        <v>8</v>
      </c>
      <c r="AG132">
        <f t="shared" si="46"/>
        <v>6</v>
      </c>
      <c r="AH132">
        <f t="shared" si="47"/>
        <v>0.94500000000000006</v>
      </c>
      <c r="AI132">
        <f t="shared" si="48"/>
        <v>1.43</v>
      </c>
      <c r="AJ132">
        <f t="shared" si="49"/>
        <v>0.94500000000000006</v>
      </c>
      <c r="AK132">
        <f t="shared" si="50"/>
        <v>51</v>
      </c>
      <c r="AL132">
        <f t="shared" si="51"/>
        <v>24</v>
      </c>
      <c r="AM132">
        <f t="shared" si="52"/>
        <v>180</v>
      </c>
      <c r="AN132">
        <f t="shared" si="53"/>
        <v>16</v>
      </c>
      <c r="AO132">
        <f t="shared" si="54"/>
        <v>35</v>
      </c>
      <c r="AP132">
        <f t="shared" si="55"/>
        <v>0</v>
      </c>
      <c r="AQ132">
        <f t="shared" si="56"/>
        <v>35</v>
      </c>
      <c r="AR132">
        <f t="shared" si="57"/>
        <v>24</v>
      </c>
      <c r="AS132">
        <f t="shared" si="58"/>
        <v>24</v>
      </c>
      <c r="AT132">
        <f t="shared" si="59"/>
        <v>35</v>
      </c>
      <c r="AU132">
        <f t="shared" si="35"/>
        <v>1</v>
      </c>
      <c r="AV132">
        <f t="shared" si="60"/>
        <v>1</v>
      </c>
      <c r="AW132">
        <f t="shared" si="61"/>
        <v>1</v>
      </c>
      <c r="AX132">
        <f t="shared" si="69"/>
        <v>0.56000000000000005</v>
      </c>
      <c r="AY132">
        <v>0.8</v>
      </c>
      <c r="AZ132">
        <f t="shared" si="62"/>
        <v>0</v>
      </c>
      <c r="BA132">
        <f t="shared" si="63"/>
        <v>277.90000000000003</v>
      </c>
      <c r="BB132">
        <f t="shared" si="64"/>
        <v>403.35199999999998</v>
      </c>
      <c r="BC132">
        <f t="shared" si="65"/>
        <v>152.26934999999997</v>
      </c>
      <c r="BD132">
        <f t="shared" si="66"/>
        <v>48</v>
      </c>
      <c r="BE132">
        <f t="shared" si="67"/>
        <v>1</v>
      </c>
      <c r="BF132">
        <f t="shared" si="68"/>
        <v>0</v>
      </c>
    </row>
    <row r="133" spans="3:58" x14ac:dyDescent="0.25">
      <c r="C133" t="s">
        <v>141</v>
      </c>
      <c r="D133">
        <v>4.7</v>
      </c>
      <c r="E133">
        <v>609</v>
      </c>
      <c r="F133">
        <v>12.7</v>
      </c>
      <c r="G133">
        <v>144000</v>
      </c>
      <c r="H133">
        <v>4000</v>
      </c>
      <c r="I133">
        <v>15.4</v>
      </c>
      <c r="J133">
        <v>14.9</v>
      </c>
      <c r="K133">
        <v>7210</v>
      </c>
      <c r="L133">
        <v>5.99</v>
      </c>
      <c r="M133">
        <v>144000</v>
      </c>
      <c r="N133">
        <v>4000</v>
      </c>
      <c r="O133">
        <v>15.4</v>
      </c>
      <c r="P133">
        <v>14.9</v>
      </c>
      <c r="Q133">
        <v>7210</v>
      </c>
      <c r="R133">
        <v>5.99</v>
      </c>
      <c r="S133">
        <v>9.83</v>
      </c>
      <c r="T133">
        <v>50.8</v>
      </c>
      <c r="U133">
        <v>50.8</v>
      </c>
      <c r="V133">
        <v>6.35</v>
      </c>
      <c r="W133">
        <f t="shared" si="37"/>
        <v>14.9</v>
      </c>
      <c r="X133">
        <f t="shared" si="38"/>
        <v>35.9</v>
      </c>
      <c r="Y133">
        <f t="shared" si="39"/>
        <v>609</v>
      </c>
      <c r="Z133">
        <f t="shared" si="40"/>
        <v>137.02500000000001</v>
      </c>
      <c r="AA133">
        <f t="shared" si="41"/>
        <v>68.512500000000003</v>
      </c>
      <c r="AB133">
        <f t="shared" si="42"/>
        <v>6.35</v>
      </c>
      <c r="AC133">
        <f t="shared" si="43"/>
        <v>10</v>
      </c>
      <c r="AD133">
        <f t="shared" si="44"/>
        <v>4.3499999999999996</v>
      </c>
      <c r="AE133">
        <f t="shared" si="45"/>
        <v>5</v>
      </c>
      <c r="AF133">
        <v>8</v>
      </c>
      <c r="AG133">
        <f t="shared" si="46"/>
        <v>5</v>
      </c>
      <c r="AH133">
        <f t="shared" si="47"/>
        <v>0.78749999999999998</v>
      </c>
      <c r="AI133">
        <f t="shared" si="48"/>
        <v>1.1399999999999999</v>
      </c>
      <c r="AJ133">
        <f t="shared" si="49"/>
        <v>0.78749999999999998</v>
      </c>
      <c r="AK133">
        <f t="shared" si="50"/>
        <v>61</v>
      </c>
      <c r="AL133">
        <f t="shared" si="51"/>
        <v>20</v>
      </c>
      <c r="AM133">
        <f t="shared" si="52"/>
        <v>150</v>
      </c>
      <c r="AN133">
        <f t="shared" si="53"/>
        <v>18</v>
      </c>
      <c r="AO133">
        <f t="shared" si="54"/>
        <v>43</v>
      </c>
      <c r="AP133">
        <f t="shared" si="55"/>
        <v>0</v>
      </c>
      <c r="AQ133">
        <f t="shared" si="56"/>
        <v>43</v>
      </c>
      <c r="AR133">
        <f t="shared" si="57"/>
        <v>20</v>
      </c>
      <c r="AS133">
        <f t="shared" si="58"/>
        <v>20</v>
      </c>
      <c r="AT133">
        <f t="shared" si="59"/>
        <v>43</v>
      </c>
      <c r="AU133">
        <f t="shared" si="35"/>
        <v>1</v>
      </c>
      <c r="AV133">
        <f t="shared" si="60"/>
        <v>1</v>
      </c>
      <c r="AW133">
        <f t="shared" si="61"/>
        <v>1</v>
      </c>
      <c r="AX133">
        <f t="shared" si="69"/>
        <v>0.65</v>
      </c>
      <c r="AY133">
        <v>0.8</v>
      </c>
      <c r="AZ133">
        <f t="shared" si="62"/>
        <v>0</v>
      </c>
      <c r="BA133">
        <f t="shared" si="63"/>
        <v>273.05</v>
      </c>
      <c r="BB133">
        <f t="shared" si="64"/>
        <v>322.58</v>
      </c>
      <c r="BC133">
        <f t="shared" si="65"/>
        <v>127.492125</v>
      </c>
      <c r="BD133">
        <f t="shared" si="66"/>
        <v>48</v>
      </c>
      <c r="BE133">
        <f t="shared" si="67"/>
        <v>1</v>
      </c>
      <c r="BF133">
        <f t="shared" si="68"/>
        <v>0</v>
      </c>
    </row>
    <row r="134" spans="3:58" x14ac:dyDescent="0.25">
      <c r="C134" t="s">
        <v>142</v>
      </c>
      <c r="D134">
        <v>3.6</v>
      </c>
      <c r="E134">
        <v>466</v>
      </c>
      <c r="F134">
        <v>11.1</v>
      </c>
      <c r="G134">
        <v>113000</v>
      </c>
      <c r="H134">
        <v>3080</v>
      </c>
      <c r="I134">
        <v>15.5</v>
      </c>
      <c r="J134">
        <v>14.2</v>
      </c>
      <c r="K134">
        <v>5540</v>
      </c>
      <c r="L134">
        <v>4.5999999999999996</v>
      </c>
      <c r="M134">
        <v>113000</v>
      </c>
      <c r="N134">
        <v>3080</v>
      </c>
      <c r="O134">
        <v>15.5</v>
      </c>
      <c r="P134">
        <v>14.2</v>
      </c>
      <c r="Q134">
        <v>5540</v>
      </c>
      <c r="R134">
        <v>4.5999999999999996</v>
      </c>
      <c r="S134">
        <v>9.8800000000000008</v>
      </c>
      <c r="T134">
        <v>50.8</v>
      </c>
      <c r="U134">
        <v>50.8</v>
      </c>
      <c r="V134">
        <v>4.76</v>
      </c>
      <c r="W134">
        <f t="shared" si="37"/>
        <v>14.2</v>
      </c>
      <c r="X134">
        <f t="shared" si="38"/>
        <v>36.599999999999994</v>
      </c>
      <c r="Y134">
        <f t="shared" si="39"/>
        <v>466</v>
      </c>
      <c r="Z134">
        <f t="shared" si="40"/>
        <v>104.85000000000001</v>
      </c>
      <c r="AA134">
        <f t="shared" si="41"/>
        <v>52.425000000000004</v>
      </c>
      <c r="AB134">
        <f t="shared" si="42"/>
        <v>4.76</v>
      </c>
      <c r="AC134">
        <f t="shared" si="43"/>
        <v>10</v>
      </c>
      <c r="AD134">
        <f t="shared" si="44"/>
        <v>4.76</v>
      </c>
      <c r="AE134">
        <f t="shared" si="45"/>
        <v>3</v>
      </c>
      <c r="AF134">
        <v>8</v>
      </c>
      <c r="AG134">
        <f t="shared" si="46"/>
        <v>5</v>
      </c>
      <c r="AH134">
        <f t="shared" si="47"/>
        <v>0.78749999999999998</v>
      </c>
      <c r="AI134">
        <f t="shared" si="48"/>
        <v>0.86</v>
      </c>
      <c r="AJ134">
        <f t="shared" si="49"/>
        <v>0.78749999999999998</v>
      </c>
      <c r="AK134">
        <f t="shared" si="50"/>
        <v>61</v>
      </c>
      <c r="AL134">
        <f t="shared" si="51"/>
        <v>20</v>
      </c>
      <c r="AM134">
        <f t="shared" si="52"/>
        <v>150</v>
      </c>
      <c r="AN134">
        <f t="shared" si="53"/>
        <v>17</v>
      </c>
      <c r="AO134">
        <f t="shared" si="54"/>
        <v>44</v>
      </c>
      <c r="AP134">
        <f t="shared" si="55"/>
        <v>0</v>
      </c>
      <c r="AQ134">
        <f t="shared" si="56"/>
        <v>44</v>
      </c>
      <c r="AR134">
        <f t="shared" si="57"/>
        <v>20</v>
      </c>
      <c r="AS134">
        <f t="shared" si="58"/>
        <v>20</v>
      </c>
      <c r="AT134">
        <f t="shared" si="59"/>
        <v>44</v>
      </c>
      <c r="AU134">
        <f t="shared" si="35"/>
        <v>1</v>
      </c>
      <c r="AV134">
        <f t="shared" si="60"/>
        <v>1</v>
      </c>
      <c r="AW134">
        <f t="shared" si="61"/>
        <v>1</v>
      </c>
      <c r="AX134">
        <f t="shared" si="69"/>
        <v>0.68</v>
      </c>
      <c r="AY134">
        <v>0.8</v>
      </c>
      <c r="AZ134">
        <f t="shared" si="62"/>
        <v>0</v>
      </c>
      <c r="BA134">
        <f t="shared" si="63"/>
        <v>209.44</v>
      </c>
      <c r="BB134">
        <f t="shared" si="64"/>
        <v>241.80799999999996</v>
      </c>
      <c r="BC134">
        <f t="shared" si="65"/>
        <v>96.104399999999998</v>
      </c>
      <c r="BD134">
        <f t="shared" si="66"/>
        <v>48</v>
      </c>
      <c r="BE134">
        <f t="shared" si="67"/>
        <v>1</v>
      </c>
      <c r="BF134">
        <f t="shared" si="68"/>
        <v>0</v>
      </c>
    </row>
    <row r="135" spans="3:58" x14ac:dyDescent="0.25">
      <c r="C135" t="s">
        <v>143</v>
      </c>
      <c r="D135">
        <v>2.4</v>
      </c>
      <c r="E135">
        <v>317</v>
      </c>
      <c r="F135">
        <v>9.5299999999999994</v>
      </c>
      <c r="G135">
        <v>78700</v>
      </c>
      <c r="H135">
        <v>2110</v>
      </c>
      <c r="I135">
        <v>15.7</v>
      </c>
      <c r="J135">
        <v>13.6</v>
      </c>
      <c r="K135">
        <v>3770</v>
      </c>
      <c r="L135">
        <v>3.12</v>
      </c>
      <c r="M135">
        <v>78700</v>
      </c>
      <c r="N135">
        <v>2110</v>
      </c>
      <c r="O135">
        <v>15.7</v>
      </c>
      <c r="P135">
        <v>13.6</v>
      </c>
      <c r="Q135">
        <v>3770</v>
      </c>
      <c r="R135">
        <v>3.12</v>
      </c>
      <c r="S135">
        <v>9.93</v>
      </c>
      <c r="T135">
        <v>50.8</v>
      </c>
      <c r="U135">
        <v>50.8</v>
      </c>
      <c r="V135">
        <v>3.18</v>
      </c>
      <c r="W135">
        <f t="shared" si="37"/>
        <v>13.6</v>
      </c>
      <c r="X135">
        <f t="shared" si="38"/>
        <v>37.199999999999996</v>
      </c>
      <c r="Y135">
        <f t="shared" si="39"/>
        <v>317</v>
      </c>
      <c r="Z135">
        <f t="shared" si="40"/>
        <v>71.325000000000003</v>
      </c>
      <c r="AA135">
        <f t="shared" si="41"/>
        <v>48</v>
      </c>
      <c r="AB135">
        <f t="shared" si="42"/>
        <v>3.18</v>
      </c>
      <c r="AC135">
        <f t="shared" si="43"/>
        <v>10</v>
      </c>
      <c r="AD135">
        <f t="shared" si="44"/>
        <v>3.18</v>
      </c>
      <c r="AE135">
        <f t="shared" si="45"/>
        <v>3</v>
      </c>
      <c r="AF135">
        <v>8</v>
      </c>
      <c r="AG135">
        <f t="shared" si="46"/>
        <v>4</v>
      </c>
      <c r="AH135">
        <f t="shared" si="47"/>
        <v>0.63</v>
      </c>
      <c r="AI135">
        <f t="shared" si="48"/>
        <v>0.56999999999999995</v>
      </c>
      <c r="AJ135">
        <f t="shared" si="49"/>
        <v>0.56999999999999995</v>
      </c>
      <c r="AK135">
        <f t="shared" si="50"/>
        <v>84</v>
      </c>
      <c r="AL135">
        <f t="shared" si="51"/>
        <v>16</v>
      </c>
      <c r="AM135">
        <f t="shared" si="52"/>
        <v>120</v>
      </c>
      <c r="AN135">
        <f t="shared" si="53"/>
        <v>22</v>
      </c>
      <c r="AO135">
        <f t="shared" si="54"/>
        <v>62</v>
      </c>
      <c r="AP135">
        <f t="shared" si="55"/>
        <v>0</v>
      </c>
      <c r="AQ135">
        <f>IF((AO135-(AP135/2))&lt;AL135,AL135,(AO135-(AP135/2)))</f>
        <v>62</v>
      </c>
      <c r="AR135">
        <f t="shared" si="57"/>
        <v>22</v>
      </c>
      <c r="AS135">
        <f t="shared" si="58"/>
        <v>22</v>
      </c>
      <c r="AT135">
        <f t="shared" si="59"/>
        <v>62</v>
      </c>
      <c r="AU135">
        <f t="shared" si="35"/>
        <v>1</v>
      </c>
      <c r="AV135">
        <f t="shared" si="60"/>
        <v>1</v>
      </c>
      <c r="AW135">
        <f t="shared" si="61"/>
        <v>1</v>
      </c>
      <c r="AX135">
        <f t="shared" si="69"/>
        <v>0.78</v>
      </c>
      <c r="AY135">
        <v>0.8</v>
      </c>
      <c r="AZ135">
        <f t="shared" si="62"/>
        <v>0</v>
      </c>
      <c r="BA135">
        <f t="shared" si="63"/>
        <v>197.16</v>
      </c>
      <c r="BB135">
        <f t="shared" si="64"/>
        <v>161.54400000000001</v>
      </c>
      <c r="BC135">
        <f t="shared" si="65"/>
        <v>70.64370000000001</v>
      </c>
      <c r="BD135">
        <f t="shared" si="66"/>
        <v>48</v>
      </c>
      <c r="BE135">
        <f t="shared" si="67"/>
        <v>1</v>
      </c>
      <c r="BF135">
        <f t="shared" si="68"/>
        <v>0</v>
      </c>
    </row>
  </sheetData>
  <mergeCells count="13">
    <mergeCell ref="BA7:BE7"/>
    <mergeCell ref="F7:L7"/>
    <mergeCell ref="M7:R7"/>
    <mergeCell ref="T7:V7"/>
    <mergeCell ref="W7:Y7"/>
    <mergeCell ref="Z7:AA7"/>
    <mergeCell ref="AS7:AW7"/>
    <mergeCell ref="AX7:AZ7"/>
    <mergeCell ref="AB7:AC7"/>
    <mergeCell ref="AD7:AG7"/>
    <mergeCell ref="AH7:AK7"/>
    <mergeCell ref="AL7:AO7"/>
    <mergeCell ref="AP7:A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usman iftikhar</cp:lastModifiedBy>
  <dcterms:created xsi:type="dcterms:W3CDTF">2016-11-25T14:10:27Z</dcterms:created>
  <dcterms:modified xsi:type="dcterms:W3CDTF">2016-12-19T05:22:06Z</dcterms:modified>
</cp:coreProperties>
</file>